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 tabRatio="947"/>
  </bookViews>
  <sheets>
    <sheet name="расходы" sheetId="1" r:id="rId1"/>
    <sheet name="доходы по платн.деят." sheetId="2" r:id="rId2"/>
  </sheets>
  <definedNames>
    <definedName name="_xlnm.Print_Titles" localSheetId="1">'доходы по платн.деят.'!$7:$8</definedName>
    <definedName name="_xlnm.Print_Titles" localSheetId="0">расходы!$7:$8</definedName>
    <definedName name="_xlnm.Print_Area" localSheetId="1">'доходы по платн.деят.'!$A$1:$E$69</definedName>
    <definedName name="_xlnm.Print_Area" localSheetId="0">расходы!$A$1:$G$92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12" i="1"/>
  <c r="D14" i="1" s="1"/>
  <c r="D77" i="1" l="1"/>
  <c r="D71" i="1"/>
  <c r="D68" i="1"/>
  <c r="D50" i="1"/>
  <c r="D33" i="1"/>
  <c r="D24" i="1"/>
  <c r="D56" i="2" l="1"/>
  <c r="D52" i="2"/>
  <c r="D48" i="2"/>
  <c r="D44" i="2"/>
  <c r="D40" i="2"/>
  <c r="D36" i="2"/>
  <c r="D32" i="2"/>
  <c r="D13" i="2"/>
  <c r="D28" i="2" l="1"/>
  <c r="D23" i="2"/>
  <c r="D57" i="2" s="1"/>
  <c r="E14" i="1"/>
  <c r="F77" i="1" l="1"/>
  <c r="E77" i="1"/>
  <c r="F71" i="1"/>
  <c r="E71" i="1"/>
  <c r="F68" i="1"/>
  <c r="E68" i="1"/>
  <c r="F50" i="1"/>
  <c r="E50" i="1"/>
  <c r="F33" i="1"/>
  <c r="E33" i="1"/>
  <c r="F27" i="1"/>
  <c r="E27" i="1"/>
  <c r="D27" i="1"/>
  <c r="F24" i="1"/>
  <c r="E24" i="1"/>
  <c r="F19" i="1"/>
  <c r="E19" i="1"/>
  <c r="D19" i="1"/>
  <c r="D18" i="1" s="1"/>
  <c r="D11" i="1" s="1"/>
  <c r="F16" i="1"/>
  <c r="E16" i="1"/>
  <c r="F18" i="1" l="1"/>
  <c r="D10" i="1"/>
  <c r="E18" i="1"/>
  <c r="E11" i="1" s="1"/>
  <c r="E10" i="1" s="1"/>
  <c r="F11" i="1"/>
  <c r="F10" i="1" s="1"/>
</calcChain>
</file>

<file path=xl/sharedStrings.xml><?xml version="1.0" encoding="utf-8"?>
<sst xmlns="http://schemas.openxmlformats.org/spreadsheetml/2006/main" count="169" uniqueCount="117">
  <si>
    <t>руб.</t>
  </si>
  <si>
    <t>Наименование</t>
  </si>
  <si>
    <t>Вид расхода (КОСГУ)</t>
  </si>
  <si>
    <t>Поступления от оказания учреждением  услуг в рамках основных видов деятельности на платной основе (08.92.00)</t>
  </si>
  <si>
    <t>Доходы от аренды (08.91.00)</t>
  </si>
  <si>
    <t>Заработная плата</t>
  </si>
  <si>
    <t>Х</t>
  </si>
  <si>
    <t>Прочие выплаты (командировочные расходы и прочие выплаты  персоналу учреждения)</t>
  </si>
  <si>
    <t>Начисления на оплату труда (30,2% от заработной платы)</t>
  </si>
  <si>
    <t>Уплата иных платежей</t>
  </si>
  <si>
    <t>Пени, штрафы</t>
  </si>
  <si>
    <t>Прочая закупка товаров, работ и услуг для обеспечения муниципальных нужд (равна сумме расходов по КОСГУ 221, 222, 223, 224, 225, 226, 290, 310, 340)</t>
  </si>
  <si>
    <t>Услуги связи</t>
  </si>
  <si>
    <t>Оплата телефонных переговоров</t>
  </si>
  <si>
    <t>Интернет</t>
  </si>
  <si>
    <t>Пересылка почтовых отправлений</t>
  </si>
  <si>
    <t>Приобретение почтовых марок и конвертов</t>
  </si>
  <si>
    <t>Транспортные услуги</t>
  </si>
  <si>
    <t>Проездные билеты</t>
  </si>
  <si>
    <t>Транспортные услуги (ХЭЦ, и.т.п.)</t>
  </si>
  <si>
    <t>Коммунальные услуги</t>
  </si>
  <si>
    <t>Теплоснабжение</t>
  </si>
  <si>
    <t>Водоснабжение</t>
  </si>
  <si>
    <t>Электроэнергия</t>
  </si>
  <si>
    <t>Вывоз ЖБО</t>
  </si>
  <si>
    <t>Арендная плата за пользование имуществом</t>
  </si>
  <si>
    <t xml:space="preserve">Работы, услуги по содержанию имущества </t>
  </si>
  <si>
    <t xml:space="preserve">Тех.обслуживание оборудования </t>
  </si>
  <si>
    <t>Тех.обслуживание зданий и сооружений</t>
  </si>
  <si>
    <t>Заправка картриджей</t>
  </si>
  <si>
    <t>Капитальный, текущий ремонт</t>
  </si>
  <si>
    <t>Уборка снега, мусора</t>
  </si>
  <si>
    <t>Вывоз твердых бытовых отходов</t>
  </si>
  <si>
    <t xml:space="preserve">Дезинсекция </t>
  </si>
  <si>
    <t>Дератизация</t>
  </si>
  <si>
    <t>Дезинфекция</t>
  </si>
  <si>
    <t>Санитарно-гигиеническое обслуживание, мойка, чистка</t>
  </si>
  <si>
    <t>Огнезащитная обработка</t>
  </si>
  <si>
    <t>Установка противопожарных дверей</t>
  </si>
  <si>
    <t>Зарядка огнетушителей</t>
  </si>
  <si>
    <t>Ремонт оборудования</t>
  </si>
  <si>
    <t>Обследование технического состояния оборудования</t>
  </si>
  <si>
    <t>Государственная поверка  приборов учета и т.д.</t>
  </si>
  <si>
    <t>Прочие работы, услуги</t>
  </si>
  <si>
    <t>Услуги  вневедомственной охраны</t>
  </si>
  <si>
    <t>Услуги  пожарной охраны</t>
  </si>
  <si>
    <t>Услуги и работы по утилизации, захоронению отходов</t>
  </si>
  <si>
    <t>Мед. осмотры</t>
  </si>
  <si>
    <t>Консультационные услуги</t>
  </si>
  <si>
    <t>Приобретение и обновление справочно- информационных баз данных</t>
  </si>
  <si>
    <t>Типографские работы</t>
  </si>
  <si>
    <t>Проживание при  служебных командировках</t>
  </si>
  <si>
    <t>Повышение квалификации, обучение</t>
  </si>
  <si>
    <t>Проектно-сметные работы</t>
  </si>
  <si>
    <t>Монтажные работы</t>
  </si>
  <si>
    <t>Приобретение (изготовление) бланков строгой отчетности</t>
  </si>
  <si>
    <t>Демеркулизация</t>
  </si>
  <si>
    <t>Преподавательские услуги</t>
  </si>
  <si>
    <t>Услуги и работы по организации и проведению  мероприятий</t>
  </si>
  <si>
    <t>Бланки строгой отчетности</t>
  </si>
  <si>
    <t>Подписка на периодические и справочные издания</t>
  </si>
  <si>
    <t>Прочие расходы</t>
  </si>
  <si>
    <t>Приобретение подарочной  и сувенирной продукции (почетные грамоты, открытки, кубки, дипломы  и.т.д)</t>
  </si>
  <si>
    <t>Приобретение цветов</t>
  </si>
  <si>
    <t>Увеличение стоимости основных средств</t>
  </si>
  <si>
    <t>Мебель</t>
  </si>
  <si>
    <t>Муз. инструменты</t>
  </si>
  <si>
    <t>Оборудование</t>
  </si>
  <si>
    <t>Приобретение объектов для комплектования библиотечного фонда</t>
  </si>
  <si>
    <t>Концертные костюмы, обувь</t>
  </si>
  <si>
    <t>Увеличение стоимости материальных запасов</t>
  </si>
  <si>
    <t>ГСМ</t>
  </si>
  <si>
    <t>Запасные части для  машин, оборудования, оргтехники</t>
  </si>
  <si>
    <t>Вода питьевая бутилированная</t>
  </si>
  <si>
    <t>Приобретение бланочной продукции</t>
  </si>
  <si>
    <t>Канцтовары в т.ч. бумага</t>
  </si>
  <si>
    <t>Хозяйственные товары, в т.ч. ткани, швейная фурнитура</t>
  </si>
  <si>
    <t>Строительные материалы</t>
  </si>
  <si>
    <t>Приобретение спец. одежды</t>
  </si>
  <si>
    <t>Медикаменты</t>
  </si>
  <si>
    <t>Уплата налога на имущество организаций и земельного налога</t>
  </si>
  <si>
    <t>ВСЕГО ПЛАНИРУЕМЫЕ  РАСХОДЫ</t>
  </si>
  <si>
    <t>Директор</t>
  </si>
  <si>
    <t>(наименование учреждения)</t>
  </si>
  <si>
    <t>МП</t>
  </si>
  <si>
    <t>план на 2019 г.</t>
  </si>
  <si>
    <t>ПЛАНИРУЕМЫЕ РАСХОДЫ ДОЛЖНЫ БЫТЬ РАВНЫ СУММЕ ДОХОДОВ</t>
  </si>
  <si>
    <t>СУММА ПЛАНИРУЕМЫХ ДОХОДОВ НА 2019 год</t>
  </si>
  <si>
    <t>ИТОГО</t>
  </si>
  <si>
    <t>ФИО</t>
  </si>
  <si>
    <t>№ п/п</t>
  </si>
  <si>
    <t>Сведения о планируемых расходах на 2019 год</t>
  </si>
  <si>
    <t>Сведения о планируемых доходах на 2019 год</t>
  </si>
  <si>
    <t xml:space="preserve"> Поступления от иной приносящей доход деятельности (благотворительность) (08.99.00)</t>
  </si>
  <si>
    <t>Наименование мероприятия</t>
  </si>
  <si>
    <t>Количество билетов</t>
  </si>
  <si>
    <t>Стоимость билета</t>
  </si>
  <si>
    <t>Количество планируемых мероприятий на 2019 г.</t>
  </si>
  <si>
    <t>Стоимость мероприятия</t>
  </si>
  <si>
    <t>Бюджетное учреждение культуры города Омска "Ансамбль танца "Иртыш"</t>
  </si>
  <si>
    <t>В.В. Саражина</t>
  </si>
  <si>
    <t>"Широкая масленица"</t>
  </si>
  <si>
    <t xml:space="preserve">Количество билетов </t>
  </si>
  <si>
    <t xml:space="preserve">Стоимость билета </t>
  </si>
  <si>
    <t>"Сибирская мазаика"</t>
  </si>
  <si>
    <t>от 100 до 200</t>
  </si>
  <si>
    <t>"На берегу двух рек"</t>
  </si>
  <si>
    <t>"Друзья Иртыша"</t>
  </si>
  <si>
    <t>"Масленица"</t>
  </si>
  <si>
    <t>Агро-Омск</t>
  </si>
  <si>
    <t>День Победы</t>
  </si>
  <si>
    <t>День России</t>
  </si>
  <si>
    <t>День народного единства</t>
  </si>
  <si>
    <t>летний сезон</t>
  </si>
  <si>
    <t>День защитника Отечества</t>
  </si>
  <si>
    <t>Е.М. Безбородова</t>
  </si>
  <si>
    <t>БУК г. Омска «РКО «Лад»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</si>
</sst>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р_._-;\-* #,##0.00\ _р_._-;_-* &quot;-&quot;??\ _р_._-;_-@_-"/>
    <numFmt numFmtId="165" formatCode="000\.00\.000\.0"/>
    <numFmt numFmtId="166" formatCode="00\.00\.00"/>
    <numFmt numFmtId="167" formatCode="#,##0.00;[Red]\-#,##0.00;0.00"/>
    <numFmt numFmtId="168" formatCode="#,##0.00_ ;[Red]\-#,##0.00\ "/>
    <numFmt numFmtId="169" formatCode="#,##0.00_ ;\-#,##0.00\ "/>
  </numFmts>
  <fonts count="9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3" fontId="3" fillId="3" borderId="3" xfId="0" applyNumberFormat="1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 wrapText="1"/>
    </xf>
    <xf numFmtId="43" fontId="3" fillId="5" borderId="1" xfId="0" applyNumberFormat="1" applyFont="1" applyFill="1" applyBorder="1" applyAlignment="1">
      <alignment vertical="center" wrapText="1"/>
    </xf>
    <xf numFmtId="4" fontId="4" fillId="5" borderId="1" xfId="1" applyNumberFormat="1" applyFont="1" applyFill="1" applyBorder="1" applyAlignment="1" applyProtection="1">
      <alignment horizontal="center" vertical="center" wrapText="1"/>
    </xf>
    <xf numFmtId="43" fontId="4" fillId="5" borderId="1" xfId="0" applyNumberFormat="1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 applyProtection="1">
      <alignment horizontal="center" vertical="center" wrapText="1"/>
    </xf>
    <xf numFmtId="0" fontId="6" fillId="2" borderId="0" xfId="2" applyFont="1" applyFill="1" applyBorder="1"/>
    <xf numFmtId="0" fontId="6" fillId="2" borderId="0" xfId="2" applyFont="1" applyFill="1" applyBorder="1" applyAlignment="1" applyProtection="1">
      <alignment wrapText="1"/>
      <protection hidden="1"/>
    </xf>
    <xf numFmtId="0" fontId="6" fillId="2" borderId="0" xfId="2" applyFont="1" applyFill="1" applyBorder="1" applyProtection="1">
      <protection hidden="1"/>
    </xf>
    <xf numFmtId="168" fontId="6" fillId="2" borderId="0" xfId="2" applyNumberFormat="1" applyFont="1" applyFill="1" applyBorder="1" applyProtection="1">
      <protection hidden="1"/>
    </xf>
    <xf numFmtId="0" fontId="6" fillId="2" borderId="0" xfId="2" applyFont="1" applyFill="1" applyBorder="1" applyAlignment="1">
      <alignment wrapText="1"/>
    </xf>
    <xf numFmtId="0" fontId="4" fillId="2" borderId="0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0" xfId="0" applyNumberFormat="1" applyFont="1" applyAlignment="1">
      <alignment wrapText="1"/>
    </xf>
    <xf numFmtId="43" fontId="5" fillId="0" borderId="0" xfId="0" applyNumberFormat="1" applyFont="1"/>
    <xf numFmtId="0" fontId="6" fillId="2" borderId="0" xfId="2" applyNumberFormat="1" applyFont="1" applyFill="1" applyBorder="1" applyAlignment="1" applyProtection="1">
      <protection hidden="1"/>
    </xf>
    <xf numFmtId="0" fontId="6" fillId="2" borderId="0" xfId="2" applyNumberFormat="1" applyFont="1" applyFill="1" applyBorder="1" applyAlignment="1" applyProtection="1">
      <alignment wrapText="1"/>
      <protection hidden="1"/>
    </xf>
    <xf numFmtId="167" fontId="6" fillId="2" borderId="0" xfId="2" applyNumberFormat="1" applyFont="1" applyFill="1" applyBorder="1" applyAlignment="1" applyProtection="1">
      <protection hidden="1"/>
    </xf>
    <xf numFmtId="43" fontId="5" fillId="0" borderId="0" xfId="0" applyNumberFormat="1" applyFont="1" applyAlignment="1">
      <alignment horizontal="right"/>
    </xf>
    <xf numFmtId="165" fontId="6" fillId="2" borderId="0" xfId="2" applyNumberFormat="1" applyFont="1" applyFill="1" applyBorder="1" applyAlignment="1" applyProtection="1">
      <alignment wrapText="1"/>
      <protection hidden="1"/>
    </xf>
    <xf numFmtId="166" fontId="6" fillId="2" borderId="0" xfId="2" applyNumberFormat="1" applyFont="1" applyFill="1" applyBorder="1" applyAlignment="1" applyProtection="1">
      <protection hidden="1"/>
    </xf>
    <xf numFmtId="0" fontId="4" fillId="2" borderId="0" xfId="2" applyNumberFormat="1" applyFont="1" applyFill="1" applyBorder="1" applyAlignment="1" applyProtection="1">
      <protection hidden="1"/>
    </xf>
    <xf numFmtId="0" fontId="6" fillId="2" borderId="6" xfId="2" applyNumberFormat="1" applyFont="1" applyFill="1" applyBorder="1" applyAlignment="1" applyProtection="1">
      <protection hidden="1"/>
    </xf>
    <xf numFmtId="0" fontId="6" fillId="2" borderId="0" xfId="2" applyFont="1" applyFill="1" applyBorder="1" applyAlignment="1" applyProtection="1">
      <alignment horizontal="left" wrapText="1"/>
      <protection hidden="1"/>
    </xf>
    <xf numFmtId="0" fontId="6" fillId="2" borderId="0" xfId="2" applyNumberFormat="1" applyFont="1" applyFill="1" applyBorder="1" applyAlignment="1" applyProtection="1">
      <alignment horizontal="right"/>
      <protection hidden="1"/>
    </xf>
    <xf numFmtId="43" fontId="3" fillId="3" borderId="1" xfId="0" applyNumberFormat="1" applyFont="1" applyFill="1" applyBorder="1" applyAlignment="1">
      <alignment horizontal="center" vertical="center" wrapText="1"/>
    </xf>
    <xf numFmtId="43" fontId="3" fillId="6" borderId="4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43" fontId="5" fillId="2" borderId="4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</xf>
    <xf numFmtId="4" fontId="3" fillId="7" borderId="5" xfId="0" applyNumberFormat="1" applyFont="1" applyFill="1" applyBorder="1" applyAlignment="1" applyProtection="1">
      <alignment horizontal="center" vertical="center" wrapText="1"/>
    </xf>
    <xf numFmtId="0" fontId="6" fillId="2" borderId="0" xfId="2" applyNumberFormat="1" applyFont="1" applyFill="1" applyBorder="1" applyAlignment="1" applyProtection="1">
      <alignment horizontal="center"/>
      <protection hidden="1"/>
    </xf>
    <xf numFmtId="165" fontId="6" fillId="2" borderId="6" xfId="2" applyNumberFormat="1" applyFont="1" applyFill="1" applyBorder="1" applyAlignment="1" applyProtection="1">
      <alignment wrapText="1"/>
      <protection hidden="1"/>
    </xf>
    <xf numFmtId="43" fontId="3" fillId="7" borderId="4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 applyProtection="1">
      <alignment horizontal="center" vertical="center" wrapText="1"/>
    </xf>
    <xf numFmtId="1" fontId="3" fillId="7" borderId="5" xfId="0" applyNumberFormat="1" applyFont="1" applyFill="1" applyBorder="1" applyAlignment="1" applyProtection="1">
      <alignment horizontal="center" vertical="center" wrapText="1"/>
    </xf>
    <xf numFmtId="43" fontId="8" fillId="0" borderId="2" xfId="0" applyNumberFormat="1" applyFont="1" applyFill="1" applyBorder="1" applyAlignment="1">
      <alignment wrapText="1"/>
    </xf>
    <xf numFmtId="0" fontId="6" fillId="2" borderId="2" xfId="2" applyFont="1" applyFill="1" applyBorder="1"/>
    <xf numFmtId="0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3" fontId="8" fillId="0" borderId="2" xfId="0" applyNumberFormat="1" applyFont="1" applyFill="1" applyBorder="1" applyAlignment="1">
      <alignment horizontal="center" wrapText="1"/>
    </xf>
    <xf numFmtId="169" fontId="5" fillId="2" borderId="4" xfId="0" applyNumberFormat="1" applyFont="1" applyFill="1" applyBorder="1" applyAlignment="1">
      <alignment horizontal="left" vertical="top" wrapText="1"/>
    </xf>
    <xf numFmtId="169" fontId="5" fillId="2" borderId="3" xfId="0" applyNumberFormat="1" applyFont="1" applyFill="1" applyBorder="1" applyAlignment="1">
      <alignment horizontal="left" vertical="top" wrapText="1"/>
    </xf>
    <xf numFmtId="43" fontId="3" fillId="0" borderId="4" xfId="0" applyNumberFormat="1" applyFont="1" applyFill="1" applyBorder="1" applyAlignment="1">
      <alignment horizontal="left" vertical="center" wrapText="1"/>
    </xf>
    <xf numFmtId="43" fontId="3" fillId="0" borderId="3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center" wrapText="1"/>
    </xf>
    <xf numFmtId="43" fontId="8" fillId="0" borderId="2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43" fontId="3" fillId="3" borderId="1" xfId="0" applyNumberFormat="1" applyFont="1" applyFill="1" applyBorder="1" applyAlignment="1">
      <alignment horizontal="center" vertical="center" wrapText="1"/>
    </xf>
    <xf numFmtId="43" fontId="3" fillId="2" borderId="4" xfId="0" applyNumberFormat="1" applyFont="1" applyFill="1" applyBorder="1" applyAlignment="1">
      <alignment horizontal="left" vertical="center" wrapText="1"/>
    </xf>
    <xf numFmtId="43" fontId="3" fillId="2" borderId="3" xfId="0" applyNumberFormat="1" applyFont="1" applyFill="1" applyBorder="1" applyAlignment="1">
      <alignment horizontal="left" vertical="center" wrapText="1"/>
    </xf>
    <xf numFmtId="43" fontId="7" fillId="0" borderId="7" xfId="0" applyNumberFormat="1" applyFont="1" applyBorder="1" applyAlignment="1">
      <alignment horizontal="center" vertical="top" wrapText="1"/>
    </xf>
    <xf numFmtId="43" fontId="3" fillId="6" borderId="4" xfId="0" applyNumberFormat="1" applyFont="1" applyFill="1" applyBorder="1" applyAlignment="1">
      <alignment horizontal="left" vertical="center" wrapText="1"/>
    </xf>
    <xf numFmtId="43" fontId="3" fillId="6" borderId="3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4"/>
  <sheetViews>
    <sheetView showGridLines="0" tabSelected="1" view="pageBreakPreview" zoomScaleSheetLayoutView="100" workbookViewId="0">
      <selection activeCell="B5" sqref="B5:F5"/>
    </sheetView>
  </sheetViews>
  <sheetFormatPr defaultColWidth="8" defaultRowHeight="12.75" x14ac:dyDescent="0.2"/>
  <cols>
    <col min="1" max="1" width="1.75" style="16" customWidth="1"/>
    <col min="2" max="2" width="43.125" style="20" customWidth="1"/>
    <col min="3" max="3" width="14.375" style="16" customWidth="1"/>
    <col min="4" max="4" width="21.75" style="16" customWidth="1"/>
    <col min="5" max="5" width="20.75" style="16" customWidth="1"/>
    <col min="6" max="6" width="16.125" style="16" customWidth="1"/>
    <col min="7" max="7" width="1.75" style="16" customWidth="1"/>
    <col min="8" max="9" width="26.25" style="16" customWidth="1"/>
    <col min="10" max="10" width="7.25" style="16" customWidth="1"/>
    <col min="11" max="11" width="8.625" style="16" customWidth="1"/>
    <col min="12" max="12" width="10.75" style="16" customWidth="1"/>
    <col min="13" max="13" width="12.5" style="16" customWidth="1"/>
    <col min="14" max="188" width="8" style="16" customWidth="1"/>
    <col min="189" max="16384" width="8" style="16"/>
  </cols>
  <sheetData>
    <row r="2" spans="2:15" ht="15.75" x14ac:dyDescent="0.25">
      <c r="B2" s="53"/>
      <c r="C2" s="53"/>
      <c r="D2" s="53"/>
      <c r="E2" s="53"/>
      <c r="F2" s="53"/>
    </row>
    <row r="3" spans="2:15" ht="16.5" thickBot="1" x14ac:dyDescent="0.3">
      <c r="B3" s="54" t="s">
        <v>116</v>
      </c>
      <c r="C3" s="54"/>
      <c r="D3" s="54"/>
      <c r="E3" s="54"/>
      <c r="F3" s="54"/>
      <c r="G3" s="21"/>
      <c r="H3" s="21"/>
      <c r="I3" s="21"/>
      <c r="J3" s="21"/>
      <c r="K3" s="21"/>
      <c r="L3" s="21"/>
      <c r="M3" s="21"/>
      <c r="N3" s="21"/>
      <c r="O3" s="21"/>
    </row>
    <row r="4" spans="2:15" ht="21" customHeight="1" x14ac:dyDescent="0.2">
      <c r="B4" s="59" t="s">
        <v>83</v>
      </c>
      <c r="C4" s="59"/>
      <c r="D4" s="59"/>
      <c r="E4" s="59"/>
      <c r="F4" s="59"/>
      <c r="G4" s="24"/>
      <c r="H4" s="25"/>
      <c r="I4" s="25"/>
      <c r="J4" s="24"/>
      <c r="K4" s="26"/>
      <c r="L4" s="26"/>
      <c r="M4" s="26"/>
      <c r="N4" s="26"/>
      <c r="O4" s="26"/>
    </row>
    <row r="5" spans="2:15" x14ac:dyDescent="0.2">
      <c r="B5" s="55" t="s">
        <v>91</v>
      </c>
      <c r="C5" s="55"/>
      <c r="D5" s="55"/>
      <c r="E5" s="55"/>
      <c r="F5" s="55"/>
      <c r="G5" s="24"/>
      <c r="H5" s="25"/>
      <c r="I5" s="25"/>
      <c r="J5" s="24"/>
      <c r="K5" s="26"/>
      <c r="L5" s="26"/>
      <c r="M5" s="26"/>
      <c r="N5" s="26"/>
      <c r="O5" s="26"/>
    </row>
    <row r="6" spans="2:15" x14ac:dyDescent="0.2">
      <c r="B6" s="22"/>
      <c r="C6" s="23"/>
      <c r="D6" s="23"/>
      <c r="E6" s="23"/>
      <c r="F6" s="27" t="s">
        <v>0</v>
      </c>
      <c r="G6" s="24"/>
      <c r="H6" s="25"/>
      <c r="I6" s="25"/>
      <c r="J6" s="24"/>
      <c r="K6" s="26"/>
      <c r="L6" s="26"/>
      <c r="M6" s="26"/>
      <c r="N6" s="26"/>
      <c r="O6" s="26"/>
    </row>
    <row r="7" spans="2:15" ht="95.25" customHeight="1" x14ac:dyDescent="0.2">
      <c r="B7" s="56" t="s">
        <v>1</v>
      </c>
      <c r="C7" s="56" t="s">
        <v>2</v>
      </c>
      <c r="D7" s="1" t="s">
        <v>3</v>
      </c>
      <c r="E7" s="2" t="s">
        <v>93</v>
      </c>
      <c r="F7" s="2" t="s">
        <v>4</v>
      </c>
      <c r="G7" s="24"/>
      <c r="H7" s="25"/>
      <c r="I7" s="25"/>
      <c r="J7" s="24"/>
      <c r="K7" s="26"/>
      <c r="L7" s="26"/>
      <c r="M7" s="26"/>
      <c r="N7" s="26"/>
      <c r="O7" s="26"/>
    </row>
    <row r="8" spans="2:15" ht="20.25" customHeight="1" x14ac:dyDescent="0.2">
      <c r="B8" s="56"/>
      <c r="C8" s="56"/>
      <c r="D8" s="2" t="s">
        <v>85</v>
      </c>
      <c r="E8" s="34" t="s">
        <v>85</v>
      </c>
      <c r="F8" s="34" t="s">
        <v>85</v>
      </c>
      <c r="G8" s="24"/>
      <c r="H8" s="25"/>
      <c r="I8" s="25"/>
      <c r="J8" s="24"/>
      <c r="K8" s="26"/>
      <c r="L8" s="26"/>
      <c r="M8" s="26"/>
      <c r="N8" s="26"/>
      <c r="O8" s="26"/>
    </row>
    <row r="9" spans="2:15" ht="33" customHeight="1" x14ac:dyDescent="0.2">
      <c r="B9" s="60" t="s">
        <v>87</v>
      </c>
      <c r="C9" s="61"/>
      <c r="D9" s="15">
        <v>452092.49</v>
      </c>
      <c r="E9" s="15"/>
      <c r="F9" s="15"/>
      <c r="G9" s="24"/>
      <c r="H9" s="25"/>
      <c r="I9" s="25"/>
      <c r="J9" s="24"/>
      <c r="K9" s="26"/>
      <c r="L9" s="26"/>
      <c r="M9" s="26"/>
      <c r="N9" s="26"/>
      <c r="O9" s="26"/>
    </row>
    <row r="10" spans="2:15" ht="33" customHeight="1" x14ac:dyDescent="0.2">
      <c r="B10" s="57" t="s">
        <v>86</v>
      </c>
      <c r="C10" s="58"/>
      <c r="D10" s="36">
        <f>D9-D11</f>
        <v>-3.2399999909102917E-3</v>
      </c>
      <c r="E10" s="36">
        <f t="shared" ref="E10:F10" si="0">E9-E11</f>
        <v>0</v>
      </c>
      <c r="F10" s="36">
        <f t="shared" si="0"/>
        <v>0</v>
      </c>
      <c r="G10" s="24"/>
      <c r="H10" s="25"/>
      <c r="I10" s="25"/>
      <c r="J10" s="24"/>
      <c r="K10" s="26"/>
      <c r="L10" s="26"/>
      <c r="M10" s="26"/>
      <c r="N10" s="26"/>
      <c r="O10" s="26"/>
    </row>
    <row r="11" spans="2:15" ht="21" customHeight="1" x14ac:dyDescent="0.2">
      <c r="B11" s="51" t="s">
        <v>81</v>
      </c>
      <c r="C11" s="52"/>
      <c r="D11" s="3">
        <f>D13+D18+D16+D15+D12+D14</f>
        <v>452092.49323999998</v>
      </c>
      <c r="E11" s="3">
        <f>E13+E18+E16+E15</f>
        <v>0</v>
      </c>
      <c r="F11" s="3">
        <f>F18+F16+F15</f>
        <v>0</v>
      </c>
      <c r="G11" s="24"/>
      <c r="H11" s="25"/>
      <c r="I11" s="25"/>
      <c r="J11" s="24"/>
      <c r="K11" s="26"/>
      <c r="L11" s="26"/>
      <c r="M11" s="26"/>
      <c r="N11" s="26"/>
      <c r="O11" s="26"/>
    </row>
    <row r="12" spans="2:15" ht="23.25" customHeight="1" x14ac:dyDescent="0.2">
      <c r="B12" s="4" t="s">
        <v>5</v>
      </c>
      <c r="C12" s="5">
        <v>111</v>
      </c>
      <c r="D12" s="6">
        <f>120000+11393.62</f>
        <v>131393.62</v>
      </c>
      <c r="E12" s="6"/>
      <c r="F12" s="6" t="s">
        <v>6</v>
      </c>
      <c r="G12" s="24"/>
      <c r="H12" s="25"/>
      <c r="I12" s="25"/>
      <c r="J12" s="24"/>
      <c r="K12" s="26"/>
      <c r="L12" s="26"/>
      <c r="M12" s="26"/>
      <c r="N12" s="26"/>
      <c r="O12" s="26"/>
    </row>
    <row r="13" spans="2:15" ht="33" customHeight="1" x14ac:dyDescent="0.2">
      <c r="B13" s="4" t="s">
        <v>7</v>
      </c>
      <c r="C13" s="5">
        <v>112</v>
      </c>
      <c r="D13" s="6"/>
      <c r="E13" s="6"/>
      <c r="F13" s="6" t="s">
        <v>6</v>
      </c>
      <c r="G13" s="24"/>
      <c r="H13" s="25"/>
      <c r="I13" s="25"/>
      <c r="J13" s="24"/>
      <c r="K13" s="26"/>
      <c r="L13" s="26"/>
      <c r="M13" s="26"/>
      <c r="N13" s="26"/>
      <c r="O13" s="26"/>
    </row>
    <row r="14" spans="2:15" ht="30" customHeight="1" x14ac:dyDescent="0.2">
      <c r="B14" s="4" t="s">
        <v>8</v>
      </c>
      <c r="C14" s="5">
        <v>119</v>
      </c>
      <c r="D14" s="6">
        <f>D12*30.2%</f>
        <v>39680.873240000001</v>
      </c>
      <c r="E14" s="6">
        <f>E12*30.2%</f>
        <v>0</v>
      </c>
      <c r="F14" s="6" t="s">
        <v>6</v>
      </c>
      <c r="G14" s="24"/>
      <c r="H14" s="25"/>
      <c r="I14" s="25"/>
      <c r="J14" s="24"/>
      <c r="K14" s="26"/>
      <c r="L14" s="26"/>
      <c r="M14" s="26"/>
      <c r="N14" s="26"/>
      <c r="O14" s="26"/>
    </row>
    <row r="15" spans="2:15" ht="32.25" customHeight="1" x14ac:dyDescent="0.2">
      <c r="B15" s="4" t="s">
        <v>80</v>
      </c>
      <c r="C15" s="5">
        <v>851</v>
      </c>
      <c r="D15" s="6">
        <v>3618</v>
      </c>
      <c r="E15" s="6"/>
      <c r="F15" s="6"/>
      <c r="G15" s="24"/>
      <c r="H15" s="25"/>
      <c r="I15" s="25"/>
      <c r="J15" s="24"/>
      <c r="K15" s="26"/>
      <c r="L15" s="26"/>
      <c r="M15" s="26"/>
      <c r="N15" s="26"/>
      <c r="O15" s="26"/>
    </row>
    <row r="16" spans="2:15" ht="25.5" customHeight="1" x14ac:dyDescent="0.2">
      <c r="B16" s="4" t="s">
        <v>9</v>
      </c>
      <c r="C16" s="5">
        <v>853</v>
      </c>
      <c r="D16" s="6">
        <v>200</v>
      </c>
      <c r="E16" s="6">
        <f t="shared" ref="E16:F16" si="1">E17</f>
        <v>0</v>
      </c>
      <c r="F16" s="6">
        <f t="shared" si="1"/>
        <v>0</v>
      </c>
      <c r="G16" s="24"/>
      <c r="H16" s="25"/>
      <c r="I16" s="25"/>
      <c r="J16" s="24"/>
      <c r="K16" s="26"/>
      <c r="L16" s="26"/>
      <c r="M16" s="26"/>
      <c r="N16" s="26"/>
      <c r="O16" s="26"/>
    </row>
    <row r="17" spans="2:15" ht="18.75" customHeight="1" x14ac:dyDescent="0.2">
      <c r="B17" s="49" t="s">
        <v>10</v>
      </c>
      <c r="C17" s="50"/>
      <c r="D17" s="7"/>
      <c r="E17" s="7"/>
      <c r="F17" s="7"/>
      <c r="G17" s="24"/>
      <c r="H17" s="25"/>
      <c r="I17" s="25"/>
      <c r="J17" s="24"/>
      <c r="K17" s="26"/>
      <c r="L17" s="26"/>
      <c r="M17" s="26"/>
      <c r="N17" s="26"/>
      <c r="O17" s="26"/>
    </row>
    <row r="18" spans="2:15" ht="58.5" customHeight="1" x14ac:dyDescent="0.2">
      <c r="B18" s="4" t="s">
        <v>11</v>
      </c>
      <c r="C18" s="5">
        <v>244</v>
      </c>
      <c r="D18" s="6">
        <f t="shared" ref="D18:E18" si="2">D19+D24+D27+D32+D33+D50+D68+D71+D77</f>
        <v>277200</v>
      </c>
      <c r="E18" s="6">
        <f t="shared" si="2"/>
        <v>0</v>
      </c>
      <c r="F18" s="6">
        <f>F19+F24+F27+F32+F33+F50+F68+F71+F77</f>
        <v>0</v>
      </c>
      <c r="G18" s="24"/>
      <c r="H18" s="25"/>
      <c r="I18" s="25"/>
      <c r="J18" s="24"/>
      <c r="K18" s="26"/>
      <c r="L18" s="26"/>
      <c r="M18" s="26"/>
      <c r="N18" s="26"/>
      <c r="O18" s="26"/>
    </row>
    <row r="19" spans="2:15" ht="18.75" customHeight="1" x14ac:dyDescent="0.2">
      <c r="B19" s="11" t="s">
        <v>12</v>
      </c>
      <c r="C19" s="8">
        <v>221</v>
      </c>
      <c r="D19" s="9">
        <f>SUM(D20:D23)</f>
        <v>0</v>
      </c>
      <c r="E19" s="9">
        <f t="shared" ref="E19:F19" si="3">SUM(E20:E23)</f>
        <v>0</v>
      </c>
      <c r="F19" s="9">
        <f t="shared" si="3"/>
        <v>0</v>
      </c>
      <c r="G19" s="24"/>
      <c r="H19" s="25"/>
      <c r="I19" s="25"/>
      <c r="J19" s="24"/>
      <c r="K19" s="26"/>
      <c r="L19" s="26"/>
      <c r="M19" s="26"/>
      <c r="N19" s="26"/>
      <c r="O19" s="26"/>
    </row>
    <row r="20" spans="2:15" ht="19.5" customHeight="1" x14ac:dyDescent="0.2">
      <c r="B20" s="49" t="s">
        <v>13</v>
      </c>
      <c r="C20" s="50"/>
      <c r="D20" s="7"/>
      <c r="E20" s="7"/>
      <c r="F20" s="7"/>
      <c r="G20" s="24"/>
      <c r="H20" s="25"/>
      <c r="I20" s="25"/>
      <c r="J20" s="24"/>
      <c r="K20" s="26"/>
      <c r="L20" s="26"/>
      <c r="M20" s="26"/>
      <c r="N20" s="26"/>
      <c r="O20" s="26"/>
    </row>
    <row r="21" spans="2:15" ht="19.5" customHeight="1" x14ac:dyDescent="0.2">
      <c r="B21" s="49" t="s">
        <v>14</v>
      </c>
      <c r="C21" s="50"/>
      <c r="D21" s="7"/>
      <c r="E21" s="7"/>
      <c r="F21" s="7"/>
      <c r="G21" s="24"/>
      <c r="H21" s="25"/>
      <c r="I21" s="25"/>
      <c r="J21" s="24"/>
      <c r="K21" s="26"/>
      <c r="L21" s="26"/>
      <c r="M21" s="26"/>
      <c r="N21" s="26"/>
      <c r="O21" s="26"/>
    </row>
    <row r="22" spans="2:15" ht="19.5" customHeight="1" x14ac:dyDescent="0.2">
      <c r="B22" s="49" t="s">
        <v>15</v>
      </c>
      <c r="C22" s="50"/>
      <c r="D22" s="7"/>
      <c r="E22" s="7"/>
      <c r="F22" s="7"/>
      <c r="G22" s="24"/>
      <c r="H22" s="25"/>
      <c r="I22" s="25"/>
      <c r="J22" s="24"/>
      <c r="K22" s="26"/>
      <c r="L22" s="26"/>
      <c r="M22" s="26"/>
      <c r="N22" s="26"/>
      <c r="O22" s="26"/>
    </row>
    <row r="23" spans="2:15" ht="19.5" customHeight="1" x14ac:dyDescent="0.2">
      <c r="B23" s="49" t="s">
        <v>16</v>
      </c>
      <c r="C23" s="50"/>
      <c r="D23" s="7"/>
      <c r="E23" s="7"/>
      <c r="F23" s="7"/>
      <c r="G23" s="24"/>
      <c r="H23" s="25"/>
      <c r="I23" s="25"/>
      <c r="J23" s="24"/>
      <c r="K23" s="26"/>
      <c r="L23" s="26"/>
      <c r="M23" s="26"/>
      <c r="N23" s="26"/>
      <c r="O23" s="26"/>
    </row>
    <row r="24" spans="2:15" ht="19.5" customHeight="1" x14ac:dyDescent="0.2">
      <c r="B24" s="11" t="s">
        <v>17</v>
      </c>
      <c r="C24" s="8">
        <v>222</v>
      </c>
      <c r="D24" s="9">
        <f t="shared" ref="D24:F24" si="4">SUM(D25:D26)</f>
        <v>35000</v>
      </c>
      <c r="E24" s="9">
        <f t="shared" si="4"/>
        <v>0</v>
      </c>
      <c r="F24" s="9">
        <f t="shared" si="4"/>
        <v>0</v>
      </c>
      <c r="G24" s="24"/>
      <c r="H24" s="25"/>
      <c r="I24" s="25"/>
      <c r="J24" s="24"/>
      <c r="K24" s="26"/>
      <c r="L24" s="26"/>
      <c r="M24" s="26"/>
      <c r="N24" s="26"/>
      <c r="O24" s="26"/>
    </row>
    <row r="25" spans="2:15" ht="19.5" customHeight="1" x14ac:dyDescent="0.2">
      <c r="B25" s="49" t="s">
        <v>18</v>
      </c>
      <c r="C25" s="50"/>
      <c r="D25" s="7"/>
      <c r="E25" s="7"/>
      <c r="F25" s="7"/>
      <c r="G25" s="24"/>
      <c r="H25" s="25"/>
      <c r="I25" s="25"/>
      <c r="J25" s="24"/>
      <c r="K25" s="26"/>
      <c r="L25" s="26"/>
      <c r="M25" s="26"/>
      <c r="N25" s="26"/>
      <c r="O25" s="26"/>
    </row>
    <row r="26" spans="2:15" ht="19.5" customHeight="1" x14ac:dyDescent="0.2">
      <c r="B26" s="49" t="s">
        <v>19</v>
      </c>
      <c r="C26" s="50"/>
      <c r="D26" s="7">
        <v>35000</v>
      </c>
      <c r="E26" s="7"/>
      <c r="F26" s="7"/>
      <c r="G26" s="24"/>
      <c r="H26" s="25"/>
      <c r="I26" s="25"/>
      <c r="J26" s="24"/>
      <c r="K26" s="26"/>
      <c r="L26" s="26"/>
      <c r="M26" s="26"/>
      <c r="N26" s="26"/>
      <c r="O26" s="26"/>
    </row>
    <row r="27" spans="2:15" ht="19.5" customHeight="1" x14ac:dyDescent="0.2">
      <c r="B27" s="11" t="s">
        <v>20</v>
      </c>
      <c r="C27" s="8">
        <v>223</v>
      </c>
      <c r="D27" s="10">
        <f t="shared" ref="D27:F27" si="5">SUM(D28:D31)</f>
        <v>0</v>
      </c>
      <c r="E27" s="10">
        <f t="shared" si="5"/>
        <v>0</v>
      </c>
      <c r="F27" s="10">
        <f t="shared" si="5"/>
        <v>0</v>
      </c>
      <c r="G27" s="24"/>
      <c r="H27" s="25"/>
      <c r="I27" s="25"/>
      <c r="J27" s="24"/>
      <c r="K27" s="26"/>
      <c r="L27" s="26"/>
      <c r="M27" s="26"/>
      <c r="N27" s="26"/>
      <c r="O27" s="26"/>
    </row>
    <row r="28" spans="2:15" ht="19.5" customHeight="1" x14ac:dyDescent="0.2">
      <c r="B28" s="49" t="s">
        <v>21</v>
      </c>
      <c r="C28" s="50"/>
      <c r="D28" s="7"/>
      <c r="E28" s="7"/>
      <c r="F28" s="7"/>
      <c r="G28" s="24"/>
      <c r="H28" s="25"/>
      <c r="I28" s="25"/>
      <c r="J28" s="24"/>
      <c r="K28" s="26"/>
      <c r="L28" s="26"/>
      <c r="M28" s="26"/>
      <c r="N28" s="26"/>
      <c r="O28" s="26"/>
    </row>
    <row r="29" spans="2:15" ht="19.5" customHeight="1" x14ac:dyDescent="0.2">
      <c r="B29" s="49" t="s">
        <v>22</v>
      </c>
      <c r="C29" s="50"/>
      <c r="D29" s="7"/>
      <c r="E29" s="7"/>
      <c r="F29" s="7"/>
      <c r="G29" s="24"/>
      <c r="H29" s="25"/>
      <c r="I29" s="25"/>
      <c r="J29" s="24"/>
      <c r="K29" s="26"/>
      <c r="L29" s="26"/>
      <c r="M29" s="26"/>
      <c r="N29" s="26"/>
      <c r="O29" s="26"/>
    </row>
    <row r="30" spans="2:15" ht="19.5" customHeight="1" x14ac:dyDescent="0.2">
      <c r="B30" s="49" t="s">
        <v>23</v>
      </c>
      <c r="C30" s="50"/>
      <c r="D30" s="7"/>
      <c r="E30" s="7"/>
      <c r="F30" s="7"/>
      <c r="G30" s="24"/>
      <c r="H30" s="25"/>
      <c r="I30" s="25"/>
      <c r="J30" s="24"/>
      <c r="K30" s="26"/>
      <c r="L30" s="26"/>
      <c r="M30" s="26"/>
      <c r="N30" s="26"/>
      <c r="O30" s="26"/>
    </row>
    <row r="31" spans="2:15" ht="19.5" customHeight="1" x14ac:dyDescent="0.2">
      <c r="B31" s="49" t="s">
        <v>24</v>
      </c>
      <c r="C31" s="50"/>
      <c r="D31" s="7"/>
      <c r="E31" s="7"/>
      <c r="F31" s="7"/>
      <c r="G31" s="24"/>
      <c r="H31" s="25"/>
      <c r="I31" s="25"/>
      <c r="J31" s="24"/>
      <c r="K31" s="26"/>
      <c r="L31" s="26"/>
      <c r="M31" s="26"/>
      <c r="N31" s="26"/>
      <c r="O31" s="26"/>
    </row>
    <row r="32" spans="2:15" ht="19.5" customHeight="1" x14ac:dyDescent="0.2">
      <c r="B32" s="11" t="s">
        <v>25</v>
      </c>
      <c r="C32" s="8">
        <v>224</v>
      </c>
      <c r="D32" s="12"/>
      <c r="E32" s="12"/>
      <c r="F32" s="12"/>
      <c r="G32" s="24"/>
      <c r="H32" s="25"/>
      <c r="I32" s="25"/>
      <c r="J32" s="24"/>
      <c r="K32" s="26"/>
      <c r="L32" s="26"/>
      <c r="M32" s="26"/>
      <c r="N32" s="26"/>
      <c r="O32" s="26"/>
    </row>
    <row r="33" spans="2:15" ht="19.5" customHeight="1" x14ac:dyDescent="0.2">
      <c r="B33" s="13" t="s">
        <v>26</v>
      </c>
      <c r="C33" s="14">
        <v>225</v>
      </c>
      <c r="D33" s="9">
        <f t="shared" ref="D33:F33" si="6">SUM(D34:D49)</f>
        <v>80000</v>
      </c>
      <c r="E33" s="9">
        <f t="shared" si="6"/>
        <v>0</v>
      </c>
      <c r="F33" s="9">
        <f t="shared" si="6"/>
        <v>0</v>
      </c>
      <c r="G33" s="24"/>
      <c r="H33" s="25"/>
      <c r="I33" s="25"/>
      <c r="J33" s="24"/>
      <c r="K33" s="26"/>
      <c r="L33" s="26"/>
      <c r="M33" s="26"/>
      <c r="N33" s="26"/>
      <c r="O33" s="26"/>
    </row>
    <row r="34" spans="2:15" ht="19.5" customHeight="1" x14ac:dyDescent="0.2">
      <c r="B34" s="49" t="s">
        <v>27</v>
      </c>
      <c r="C34" s="50"/>
      <c r="D34" s="7"/>
      <c r="E34" s="7"/>
      <c r="F34" s="7"/>
      <c r="G34" s="24"/>
      <c r="H34" s="25"/>
      <c r="I34" s="25"/>
      <c r="J34" s="24"/>
      <c r="K34" s="26"/>
      <c r="L34" s="26"/>
      <c r="M34" s="26"/>
      <c r="N34" s="26"/>
      <c r="O34" s="26"/>
    </row>
    <row r="35" spans="2:15" ht="19.5" customHeight="1" x14ac:dyDescent="0.2">
      <c r="B35" s="49" t="s">
        <v>28</v>
      </c>
      <c r="C35" s="50"/>
      <c r="D35" s="7"/>
      <c r="E35" s="7"/>
      <c r="F35" s="7"/>
      <c r="G35" s="24"/>
      <c r="H35" s="25"/>
      <c r="I35" s="25"/>
      <c r="J35" s="24"/>
      <c r="K35" s="26"/>
      <c r="L35" s="26"/>
      <c r="M35" s="26"/>
      <c r="N35" s="26"/>
      <c r="O35" s="26"/>
    </row>
    <row r="36" spans="2:15" ht="19.5" customHeight="1" x14ac:dyDescent="0.2">
      <c r="B36" s="49" t="s">
        <v>29</v>
      </c>
      <c r="C36" s="50"/>
      <c r="D36" s="7"/>
      <c r="E36" s="7"/>
      <c r="F36" s="7"/>
      <c r="G36" s="24"/>
      <c r="H36" s="25"/>
      <c r="I36" s="25"/>
      <c r="J36" s="24"/>
      <c r="K36" s="26"/>
      <c r="L36" s="26"/>
      <c r="M36" s="26"/>
      <c r="N36" s="26"/>
      <c r="O36" s="26"/>
    </row>
    <row r="37" spans="2:15" ht="19.5" customHeight="1" x14ac:dyDescent="0.2">
      <c r="B37" s="49" t="s">
        <v>30</v>
      </c>
      <c r="C37" s="50"/>
      <c r="D37" s="7">
        <v>80000</v>
      </c>
      <c r="E37" s="7"/>
      <c r="F37" s="7"/>
      <c r="G37" s="24"/>
      <c r="H37" s="25"/>
      <c r="I37" s="25"/>
      <c r="J37" s="24"/>
      <c r="K37" s="26"/>
      <c r="L37" s="26"/>
      <c r="M37" s="26"/>
      <c r="N37" s="26"/>
      <c r="O37" s="26"/>
    </row>
    <row r="38" spans="2:15" ht="19.5" customHeight="1" x14ac:dyDescent="0.2">
      <c r="B38" s="49" t="s">
        <v>31</v>
      </c>
      <c r="C38" s="50"/>
      <c r="D38" s="7"/>
      <c r="E38" s="7"/>
      <c r="F38" s="7"/>
      <c r="G38" s="24"/>
      <c r="H38" s="25"/>
      <c r="I38" s="25"/>
      <c r="J38" s="24"/>
      <c r="K38" s="26"/>
      <c r="L38" s="26"/>
      <c r="M38" s="26"/>
      <c r="N38" s="26"/>
      <c r="O38" s="26"/>
    </row>
    <row r="39" spans="2:15" ht="19.5" customHeight="1" x14ac:dyDescent="0.2">
      <c r="B39" s="49" t="s">
        <v>32</v>
      </c>
      <c r="C39" s="50"/>
      <c r="D39" s="7"/>
      <c r="E39" s="7"/>
      <c r="F39" s="7"/>
      <c r="G39" s="24"/>
      <c r="H39" s="25"/>
      <c r="I39" s="25"/>
      <c r="J39" s="24"/>
      <c r="K39" s="26"/>
      <c r="L39" s="26"/>
      <c r="M39" s="26"/>
      <c r="N39" s="26"/>
      <c r="O39" s="26"/>
    </row>
    <row r="40" spans="2:15" ht="19.5" customHeight="1" x14ac:dyDescent="0.2">
      <c r="B40" s="49" t="s">
        <v>33</v>
      </c>
      <c r="C40" s="50"/>
      <c r="D40" s="7"/>
      <c r="E40" s="7"/>
      <c r="F40" s="7"/>
      <c r="G40" s="24"/>
      <c r="H40" s="25"/>
      <c r="I40" s="25"/>
      <c r="J40" s="24"/>
      <c r="K40" s="26"/>
      <c r="L40" s="26"/>
      <c r="M40" s="26"/>
      <c r="N40" s="26"/>
      <c r="O40" s="26"/>
    </row>
    <row r="41" spans="2:15" ht="19.5" customHeight="1" x14ac:dyDescent="0.2">
      <c r="B41" s="49" t="s">
        <v>34</v>
      </c>
      <c r="C41" s="50"/>
      <c r="D41" s="7"/>
      <c r="E41" s="7"/>
      <c r="F41" s="7"/>
      <c r="G41" s="24"/>
      <c r="H41" s="25"/>
      <c r="I41" s="25"/>
      <c r="J41" s="24"/>
      <c r="K41" s="26"/>
      <c r="L41" s="26"/>
      <c r="M41" s="26"/>
      <c r="N41" s="26"/>
      <c r="O41" s="26"/>
    </row>
    <row r="42" spans="2:15" ht="19.5" customHeight="1" x14ac:dyDescent="0.2">
      <c r="B42" s="49" t="s">
        <v>35</v>
      </c>
      <c r="C42" s="50"/>
      <c r="D42" s="7"/>
      <c r="E42" s="7"/>
      <c r="F42" s="7"/>
      <c r="G42" s="24"/>
      <c r="H42" s="25"/>
      <c r="I42" s="25"/>
      <c r="J42" s="24"/>
      <c r="K42" s="26"/>
      <c r="L42" s="26"/>
      <c r="M42" s="26"/>
      <c r="N42" s="26"/>
      <c r="O42" s="26"/>
    </row>
    <row r="43" spans="2:15" ht="19.5" customHeight="1" x14ac:dyDescent="0.2">
      <c r="B43" s="49" t="s">
        <v>36</v>
      </c>
      <c r="C43" s="50"/>
      <c r="D43" s="7"/>
      <c r="E43" s="7"/>
      <c r="F43" s="7"/>
      <c r="G43" s="24"/>
      <c r="H43" s="25"/>
      <c r="I43" s="25"/>
      <c r="J43" s="24"/>
      <c r="K43" s="26"/>
      <c r="L43" s="26"/>
      <c r="M43" s="26"/>
      <c r="N43" s="26"/>
      <c r="O43" s="26"/>
    </row>
    <row r="44" spans="2:15" ht="19.5" customHeight="1" x14ac:dyDescent="0.2">
      <c r="B44" s="49" t="s">
        <v>37</v>
      </c>
      <c r="C44" s="50"/>
      <c r="D44" s="7"/>
      <c r="E44" s="7"/>
      <c r="F44" s="7"/>
      <c r="G44" s="24"/>
      <c r="H44" s="25"/>
      <c r="I44" s="25"/>
      <c r="J44" s="24"/>
      <c r="K44" s="26"/>
      <c r="L44" s="26"/>
      <c r="M44" s="26"/>
      <c r="N44" s="26"/>
      <c r="O44" s="26"/>
    </row>
    <row r="45" spans="2:15" ht="19.5" customHeight="1" x14ac:dyDescent="0.2">
      <c r="B45" s="49" t="s">
        <v>38</v>
      </c>
      <c r="C45" s="50"/>
      <c r="D45" s="7"/>
      <c r="E45" s="7"/>
      <c r="F45" s="7"/>
      <c r="G45" s="24"/>
      <c r="H45" s="25"/>
      <c r="I45" s="25"/>
      <c r="J45" s="24"/>
      <c r="K45" s="26"/>
      <c r="L45" s="26"/>
      <c r="M45" s="26"/>
      <c r="N45" s="26"/>
      <c r="O45" s="26"/>
    </row>
    <row r="46" spans="2:15" ht="19.5" customHeight="1" x14ac:dyDescent="0.2">
      <c r="B46" s="49" t="s">
        <v>39</v>
      </c>
      <c r="C46" s="50"/>
      <c r="D46" s="7"/>
      <c r="E46" s="7"/>
      <c r="F46" s="7"/>
      <c r="G46" s="24"/>
      <c r="H46" s="25"/>
      <c r="I46" s="25"/>
      <c r="J46" s="24"/>
      <c r="K46" s="26"/>
      <c r="L46" s="26"/>
      <c r="M46" s="26"/>
      <c r="N46" s="26"/>
      <c r="O46" s="26"/>
    </row>
    <row r="47" spans="2:15" ht="19.5" customHeight="1" x14ac:dyDescent="0.2">
      <c r="B47" s="49" t="s">
        <v>40</v>
      </c>
      <c r="C47" s="50"/>
      <c r="D47" s="7"/>
      <c r="E47" s="7"/>
      <c r="F47" s="7"/>
      <c r="G47" s="24"/>
      <c r="H47" s="25"/>
      <c r="I47" s="25"/>
      <c r="J47" s="24"/>
      <c r="K47" s="26"/>
      <c r="L47" s="26"/>
      <c r="M47" s="26"/>
      <c r="N47" s="26"/>
      <c r="O47" s="26"/>
    </row>
    <row r="48" spans="2:15" ht="19.5" customHeight="1" x14ac:dyDescent="0.2">
      <c r="B48" s="49" t="s">
        <v>41</v>
      </c>
      <c r="C48" s="50"/>
      <c r="D48" s="7"/>
      <c r="E48" s="7"/>
      <c r="F48" s="7"/>
      <c r="G48" s="24"/>
      <c r="H48" s="25"/>
      <c r="I48" s="25"/>
      <c r="J48" s="24"/>
      <c r="K48" s="26"/>
      <c r="L48" s="26"/>
      <c r="M48" s="26"/>
      <c r="N48" s="26"/>
      <c r="O48" s="26"/>
    </row>
    <row r="49" spans="2:15" ht="19.5" customHeight="1" x14ac:dyDescent="0.2">
      <c r="B49" s="49" t="s">
        <v>42</v>
      </c>
      <c r="C49" s="50"/>
      <c r="D49" s="7"/>
      <c r="E49" s="7"/>
      <c r="F49" s="7"/>
      <c r="G49" s="24"/>
      <c r="H49" s="25"/>
      <c r="I49" s="25"/>
      <c r="J49" s="24"/>
      <c r="K49" s="26"/>
      <c r="L49" s="26"/>
      <c r="M49" s="26"/>
      <c r="N49" s="26"/>
      <c r="O49" s="26"/>
    </row>
    <row r="50" spans="2:15" ht="19.5" customHeight="1" x14ac:dyDescent="0.2">
      <c r="B50" s="11" t="s">
        <v>43</v>
      </c>
      <c r="C50" s="8">
        <v>226</v>
      </c>
      <c r="D50" s="9">
        <f t="shared" ref="D50:F50" si="7">SUM(D51:D67)</f>
        <v>17700</v>
      </c>
      <c r="E50" s="9">
        <f t="shared" si="7"/>
        <v>0</v>
      </c>
      <c r="F50" s="9">
        <f t="shared" si="7"/>
        <v>0</v>
      </c>
      <c r="G50" s="24"/>
      <c r="H50" s="25"/>
      <c r="I50" s="25"/>
      <c r="J50" s="24"/>
      <c r="K50" s="26"/>
      <c r="L50" s="26"/>
      <c r="M50" s="26"/>
      <c r="N50" s="26"/>
      <c r="O50" s="26"/>
    </row>
    <row r="51" spans="2:15" ht="19.5" customHeight="1" x14ac:dyDescent="0.2">
      <c r="B51" s="49" t="s">
        <v>44</v>
      </c>
      <c r="C51" s="50"/>
      <c r="D51" s="7"/>
      <c r="E51" s="7"/>
      <c r="F51" s="7"/>
      <c r="G51" s="24"/>
      <c r="H51" s="25"/>
      <c r="I51" s="25"/>
      <c r="J51" s="24"/>
      <c r="K51" s="26"/>
      <c r="L51" s="26"/>
      <c r="M51" s="26"/>
      <c r="N51" s="26"/>
      <c r="O51" s="26"/>
    </row>
    <row r="52" spans="2:15" ht="19.5" customHeight="1" x14ac:dyDescent="0.2">
      <c r="B52" s="49" t="s">
        <v>45</v>
      </c>
      <c r="C52" s="50"/>
      <c r="D52" s="7"/>
      <c r="E52" s="7"/>
      <c r="F52" s="7"/>
      <c r="G52" s="24"/>
      <c r="H52" s="25"/>
      <c r="I52" s="25"/>
      <c r="J52" s="24"/>
      <c r="K52" s="26"/>
      <c r="L52" s="26"/>
      <c r="M52" s="26"/>
      <c r="N52" s="26"/>
      <c r="O52" s="26"/>
    </row>
    <row r="53" spans="2:15" ht="19.5" customHeight="1" x14ac:dyDescent="0.2">
      <c r="B53" s="49" t="s">
        <v>46</v>
      </c>
      <c r="C53" s="50"/>
      <c r="D53" s="7"/>
      <c r="E53" s="7"/>
      <c r="F53" s="7"/>
      <c r="G53" s="24"/>
      <c r="H53" s="25"/>
      <c r="I53" s="25"/>
      <c r="J53" s="24"/>
      <c r="K53" s="26"/>
      <c r="L53" s="26"/>
      <c r="M53" s="26"/>
      <c r="N53" s="26"/>
      <c r="O53" s="26"/>
    </row>
    <row r="54" spans="2:15" ht="19.5" customHeight="1" x14ac:dyDescent="0.2">
      <c r="B54" s="49" t="s">
        <v>47</v>
      </c>
      <c r="C54" s="50"/>
      <c r="D54" s="7"/>
      <c r="E54" s="7"/>
      <c r="F54" s="7"/>
      <c r="G54" s="24"/>
      <c r="H54" s="25"/>
      <c r="I54" s="25"/>
      <c r="J54" s="24"/>
      <c r="K54" s="26"/>
      <c r="L54" s="26"/>
      <c r="M54" s="26"/>
      <c r="N54" s="26"/>
      <c r="O54" s="26"/>
    </row>
    <row r="55" spans="2:15" ht="19.5" customHeight="1" x14ac:dyDescent="0.2">
      <c r="B55" s="49" t="s">
        <v>48</v>
      </c>
      <c r="C55" s="50"/>
      <c r="D55" s="7"/>
      <c r="E55" s="7"/>
      <c r="F55" s="7"/>
      <c r="G55" s="24"/>
      <c r="H55" s="25"/>
      <c r="I55" s="25"/>
      <c r="J55" s="24"/>
      <c r="K55" s="26"/>
      <c r="L55" s="26"/>
      <c r="M55" s="26"/>
      <c r="N55" s="26"/>
      <c r="O55" s="26"/>
    </row>
    <row r="56" spans="2:15" ht="19.5" customHeight="1" x14ac:dyDescent="0.2">
      <c r="B56" s="49" t="s">
        <v>49</v>
      </c>
      <c r="C56" s="50"/>
      <c r="D56" s="7"/>
      <c r="E56" s="7"/>
      <c r="F56" s="7"/>
      <c r="G56" s="24"/>
      <c r="H56" s="25"/>
      <c r="I56" s="25"/>
      <c r="J56" s="24"/>
      <c r="K56" s="26"/>
      <c r="L56" s="26"/>
      <c r="M56" s="26"/>
      <c r="N56" s="26"/>
      <c r="O56" s="26"/>
    </row>
    <row r="57" spans="2:15" ht="19.5" customHeight="1" x14ac:dyDescent="0.2">
      <c r="B57" s="49" t="s">
        <v>50</v>
      </c>
      <c r="C57" s="50"/>
      <c r="D57" s="7">
        <v>15000</v>
      </c>
      <c r="E57" s="7"/>
      <c r="F57" s="7"/>
      <c r="G57" s="24"/>
      <c r="H57" s="25"/>
      <c r="I57" s="25"/>
      <c r="J57" s="24"/>
      <c r="K57" s="26"/>
      <c r="L57" s="26"/>
      <c r="M57" s="26"/>
      <c r="N57" s="26"/>
      <c r="O57" s="26"/>
    </row>
    <row r="58" spans="2:15" ht="19.5" customHeight="1" x14ac:dyDescent="0.2">
      <c r="B58" s="49" t="s">
        <v>51</v>
      </c>
      <c r="C58" s="50"/>
      <c r="D58" s="7"/>
      <c r="E58" s="7"/>
      <c r="F58" s="7"/>
      <c r="G58" s="24"/>
      <c r="H58" s="25"/>
      <c r="I58" s="25"/>
      <c r="J58" s="24"/>
      <c r="K58" s="26"/>
      <c r="L58" s="26"/>
      <c r="M58" s="26"/>
      <c r="N58" s="26"/>
      <c r="O58" s="26"/>
    </row>
    <row r="59" spans="2:15" ht="19.5" customHeight="1" x14ac:dyDescent="0.2">
      <c r="B59" s="49" t="s">
        <v>52</v>
      </c>
      <c r="C59" s="50"/>
      <c r="D59" s="7"/>
      <c r="E59" s="7"/>
      <c r="F59" s="7"/>
      <c r="G59" s="24"/>
      <c r="H59" s="25"/>
      <c r="I59" s="25"/>
      <c r="J59" s="24"/>
      <c r="K59" s="26"/>
      <c r="L59" s="26"/>
      <c r="M59" s="26"/>
      <c r="N59" s="26"/>
      <c r="O59" s="26"/>
    </row>
    <row r="60" spans="2:15" ht="19.5" customHeight="1" x14ac:dyDescent="0.2">
      <c r="B60" s="49" t="s">
        <v>53</v>
      </c>
      <c r="C60" s="50"/>
      <c r="D60" s="7"/>
      <c r="E60" s="7"/>
      <c r="F60" s="7"/>
      <c r="G60" s="24"/>
      <c r="H60" s="25"/>
      <c r="I60" s="25"/>
      <c r="J60" s="24"/>
      <c r="K60" s="26"/>
      <c r="L60" s="26"/>
      <c r="M60" s="26"/>
      <c r="N60" s="26"/>
      <c r="O60" s="26"/>
    </row>
    <row r="61" spans="2:15" ht="19.5" customHeight="1" x14ac:dyDescent="0.2">
      <c r="B61" s="49" t="s">
        <v>54</v>
      </c>
      <c r="C61" s="50"/>
      <c r="D61" s="7"/>
      <c r="E61" s="7"/>
      <c r="F61" s="7"/>
      <c r="G61" s="24"/>
      <c r="H61" s="25"/>
      <c r="I61" s="25"/>
      <c r="J61" s="24"/>
      <c r="K61" s="26"/>
      <c r="L61" s="26"/>
      <c r="M61" s="26"/>
      <c r="N61" s="26"/>
      <c r="O61" s="26"/>
    </row>
    <row r="62" spans="2:15" ht="19.5" customHeight="1" x14ac:dyDescent="0.2">
      <c r="B62" s="49" t="s">
        <v>55</v>
      </c>
      <c r="C62" s="50"/>
      <c r="D62" s="7">
        <v>2700</v>
      </c>
      <c r="E62" s="7"/>
      <c r="F62" s="7"/>
      <c r="G62" s="24"/>
      <c r="H62" s="25"/>
      <c r="I62" s="25"/>
      <c r="J62" s="24"/>
      <c r="K62" s="26"/>
      <c r="L62" s="26"/>
      <c r="M62" s="26"/>
      <c r="N62" s="26"/>
      <c r="O62" s="26"/>
    </row>
    <row r="63" spans="2:15" ht="19.5" customHeight="1" x14ac:dyDescent="0.2">
      <c r="B63" s="49" t="s">
        <v>56</v>
      </c>
      <c r="C63" s="50"/>
      <c r="D63" s="7"/>
      <c r="E63" s="7"/>
      <c r="F63" s="7"/>
      <c r="G63" s="24"/>
      <c r="H63" s="25"/>
      <c r="I63" s="25"/>
      <c r="J63" s="24"/>
      <c r="K63" s="26"/>
      <c r="L63" s="26"/>
      <c r="M63" s="26"/>
      <c r="N63" s="26"/>
      <c r="O63" s="26"/>
    </row>
    <row r="64" spans="2:15" ht="19.5" customHeight="1" x14ac:dyDescent="0.2">
      <c r="B64" s="49" t="s">
        <v>57</v>
      </c>
      <c r="C64" s="50"/>
      <c r="D64" s="7"/>
      <c r="E64" s="7"/>
      <c r="F64" s="7"/>
      <c r="G64" s="24"/>
      <c r="H64" s="25"/>
      <c r="I64" s="25"/>
      <c r="J64" s="24"/>
      <c r="K64" s="26"/>
      <c r="L64" s="26"/>
      <c r="M64" s="26"/>
      <c r="N64" s="26"/>
      <c r="O64" s="26"/>
    </row>
    <row r="65" spans="2:15" ht="19.5" customHeight="1" x14ac:dyDescent="0.2">
      <c r="B65" s="49" t="s">
        <v>58</v>
      </c>
      <c r="C65" s="50"/>
      <c r="D65" s="7"/>
      <c r="E65" s="7"/>
      <c r="F65" s="7"/>
      <c r="G65" s="24"/>
      <c r="H65" s="25"/>
      <c r="I65" s="25"/>
      <c r="J65" s="24"/>
      <c r="K65" s="26"/>
      <c r="L65" s="26"/>
      <c r="M65" s="26"/>
      <c r="N65" s="26"/>
      <c r="O65" s="26"/>
    </row>
    <row r="66" spans="2:15" ht="19.5" customHeight="1" x14ac:dyDescent="0.2">
      <c r="B66" s="49" t="s">
        <v>59</v>
      </c>
      <c r="C66" s="50"/>
      <c r="D66" s="7"/>
      <c r="E66" s="7"/>
      <c r="F66" s="7"/>
      <c r="G66" s="24"/>
      <c r="H66" s="25"/>
      <c r="I66" s="25"/>
      <c r="J66" s="24"/>
      <c r="K66" s="26"/>
      <c r="L66" s="26"/>
      <c r="M66" s="26"/>
      <c r="N66" s="26"/>
      <c r="O66" s="26"/>
    </row>
    <row r="67" spans="2:15" ht="19.5" customHeight="1" x14ac:dyDescent="0.2">
      <c r="B67" s="49" t="s">
        <v>60</v>
      </c>
      <c r="C67" s="50"/>
      <c r="D67" s="7"/>
      <c r="E67" s="7"/>
      <c r="F67" s="7"/>
      <c r="G67" s="24"/>
      <c r="H67" s="25"/>
      <c r="I67" s="25"/>
      <c r="J67" s="24"/>
      <c r="K67" s="26"/>
      <c r="L67" s="26"/>
      <c r="M67" s="26"/>
      <c r="N67" s="26"/>
      <c r="O67" s="26"/>
    </row>
    <row r="68" spans="2:15" ht="19.5" customHeight="1" x14ac:dyDescent="0.2">
      <c r="B68" s="11" t="s">
        <v>61</v>
      </c>
      <c r="C68" s="8">
        <v>290</v>
      </c>
      <c r="D68" s="9">
        <f t="shared" ref="D68:F68" si="8">SUM(D69:D70)</f>
        <v>0</v>
      </c>
      <c r="E68" s="9">
        <f t="shared" si="8"/>
        <v>0</v>
      </c>
      <c r="F68" s="9">
        <f t="shared" si="8"/>
        <v>0</v>
      </c>
      <c r="G68" s="24"/>
      <c r="H68" s="25"/>
      <c r="I68" s="25"/>
      <c r="J68" s="24"/>
      <c r="K68" s="26"/>
      <c r="L68" s="26"/>
      <c r="M68" s="26"/>
      <c r="N68" s="26"/>
      <c r="O68" s="26"/>
    </row>
    <row r="69" spans="2:15" ht="28.5" customHeight="1" x14ac:dyDescent="0.2">
      <c r="B69" s="49" t="s">
        <v>62</v>
      </c>
      <c r="C69" s="50"/>
      <c r="D69" s="7"/>
      <c r="E69" s="7"/>
      <c r="F69" s="7"/>
      <c r="G69" s="24"/>
      <c r="H69" s="25"/>
      <c r="I69" s="25"/>
      <c r="J69" s="24"/>
      <c r="K69" s="26"/>
      <c r="L69" s="26"/>
      <c r="M69" s="26"/>
      <c r="N69" s="26"/>
      <c r="O69" s="26"/>
    </row>
    <row r="70" spans="2:15" ht="19.5" customHeight="1" x14ac:dyDescent="0.2">
      <c r="B70" s="49" t="s">
        <v>63</v>
      </c>
      <c r="C70" s="50"/>
      <c r="D70" s="7"/>
      <c r="E70" s="7"/>
      <c r="F70" s="7"/>
      <c r="G70" s="24"/>
      <c r="H70" s="25"/>
      <c r="I70" s="25"/>
      <c r="J70" s="24"/>
      <c r="K70" s="26"/>
      <c r="L70" s="26"/>
      <c r="M70" s="26"/>
      <c r="N70" s="26"/>
      <c r="O70" s="26"/>
    </row>
    <row r="71" spans="2:15" ht="19.5" customHeight="1" x14ac:dyDescent="0.2">
      <c r="B71" s="11" t="s">
        <v>64</v>
      </c>
      <c r="C71" s="8">
        <v>310</v>
      </c>
      <c r="D71" s="9">
        <f t="shared" ref="D71:F71" si="9">SUM(D72:D76)</f>
        <v>109500</v>
      </c>
      <c r="E71" s="9">
        <f t="shared" si="9"/>
        <v>0</v>
      </c>
      <c r="F71" s="9">
        <f t="shared" si="9"/>
        <v>0</v>
      </c>
      <c r="G71" s="24"/>
      <c r="H71" s="25"/>
      <c r="I71" s="25"/>
      <c r="J71" s="24"/>
      <c r="K71" s="26"/>
      <c r="L71" s="26"/>
      <c r="M71" s="26"/>
      <c r="N71" s="26"/>
      <c r="O71" s="26"/>
    </row>
    <row r="72" spans="2:15" ht="19.5" customHeight="1" x14ac:dyDescent="0.2">
      <c r="B72" s="49" t="s">
        <v>65</v>
      </c>
      <c r="C72" s="50"/>
      <c r="D72" s="7"/>
      <c r="E72" s="7"/>
      <c r="F72" s="7"/>
      <c r="G72" s="24"/>
      <c r="H72" s="25"/>
      <c r="I72" s="25"/>
      <c r="J72" s="24"/>
      <c r="K72" s="26"/>
      <c r="L72" s="26"/>
      <c r="M72" s="26"/>
      <c r="N72" s="26"/>
      <c r="O72" s="26"/>
    </row>
    <row r="73" spans="2:15" ht="19.5" customHeight="1" x14ac:dyDescent="0.2">
      <c r="B73" s="49" t="s">
        <v>66</v>
      </c>
      <c r="C73" s="50"/>
      <c r="D73" s="7">
        <f>30000+9500</f>
        <v>39500</v>
      </c>
      <c r="E73" s="7"/>
      <c r="F73" s="7"/>
      <c r="G73" s="24"/>
      <c r="H73" s="25"/>
      <c r="I73" s="25"/>
      <c r="J73" s="24"/>
      <c r="K73" s="26"/>
      <c r="L73" s="26"/>
      <c r="M73" s="26"/>
      <c r="N73" s="26"/>
      <c r="O73" s="26"/>
    </row>
    <row r="74" spans="2:15" ht="19.5" customHeight="1" x14ac:dyDescent="0.2">
      <c r="B74" s="49" t="s">
        <v>67</v>
      </c>
      <c r="C74" s="50"/>
      <c r="D74" s="7"/>
      <c r="E74" s="7"/>
      <c r="F74" s="7"/>
      <c r="G74" s="24"/>
      <c r="H74" s="25"/>
      <c r="I74" s="25"/>
      <c r="J74" s="24"/>
      <c r="K74" s="26"/>
      <c r="L74" s="26"/>
      <c r="M74" s="26"/>
      <c r="N74" s="26"/>
      <c r="O74" s="26"/>
    </row>
    <row r="75" spans="2:15" ht="19.5" customHeight="1" x14ac:dyDescent="0.2">
      <c r="B75" s="49" t="s">
        <v>68</v>
      </c>
      <c r="C75" s="50"/>
      <c r="D75" s="7"/>
      <c r="E75" s="7"/>
      <c r="F75" s="7"/>
      <c r="G75" s="24"/>
      <c r="H75" s="25"/>
      <c r="I75" s="25"/>
      <c r="J75" s="24"/>
      <c r="K75" s="26"/>
      <c r="L75" s="26"/>
      <c r="M75" s="26"/>
      <c r="N75" s="26"/>
      <c r="O75" s="26"/>
    </row>
    <row r="76" spans="2:15" ht="19.5" customHeight="1" x14ac:dyDescent="0.2">
      <c r="B76" s="49" t="s">
        <v>69</v>
      </c>
      <c r="C76" s="50"/>
      <c r="D76" s="7">
        <v>70000</v>
      </c>
      <c r="E76" s="7"/>
      <c r="F76" s="7"/>
      <c r="G76" s="24"/>
      <c r="H76" s="25"/>
      <c r="I76" s="25"/>
      <c r="J76" s="24"/>
      <c r="K76" s="26"/>
      <c r="L76" s="26"/>
      <c r="M76" s="26"/>
      <c r="N76" s="26"/>
      <c r="O76" s="26"/>
    </row>
    <row r="77" spans="2:15" ht="19.5" customHeight="1" x14ac:dyDescent="0.2">
      <c r="B77" s="11" t="s">
        <v>70</v>
      </c>
      <c r="C77" s="8">
        <v>340</v>
      </c>
      <c r="D77" s="9">
        <f t="shared" ref="D77:F77" si="10">SUM(D78:D86)</f>
        <v>35000</v>
      </c>
      <c r="E77" s="9">
        <f t="shared" si="10"/>
        <v>0</v>
      </c>
      <c r="F77" s="9">
        <f t="shared" si="10"/>
        <v>0</v>
      </c>
      <c r="G77" s="24"/>
      <c r="H77" s="25"/>
      <c r="I77" s="25"/>
      <c r="J77" s="24"/>
      <c r="K77" s="26"/>
      <c r="L77" s="26"/>
      <c r="M77" s="26"/>
      <c r="N77" s="26"/>
      <c r="O77" s="26"/>
    </row>
    <row r="78" spans="2:15" ht="19.5" customHeight="1" x14ac:dyDescent="0.2">
      <c r="B78" s="49" t="s">
        <v>71</v>
      </c>
      <c r="C78" s="50"/>
      <c r="D78" s="7"/>
      <c r="E78" s="7"/>
      <c r="F78" s="7"/>
      <c r="G78" s="24"/>
      <c r="H78" s="25"/>
      <c r="I78" s="25"/>
      <c r="J78" s="24"/>
      <c r="K78" s="26"/>
      <c r="L78" s="26"/>
      <c r="M78" s="26"/>
      <c r="N78" s="26"/>
      <c r="O78" s="26"/>
    </row>
    <row r="79" spans="2:15" ht="19.5" customHeight="1" x14ac:dyDescent="0.2">
      <c r="B79" s="49" t="s">
        <v>72</v>
      </c>
      <c r="C79" s="50"/>
      <c r="D79" s="7"/>
      <c r="E79" s="7"/>
      <c r="F79" s="7"/>
      <c r="G79" s="24"/>
      <c r="H79" s="25"/>
      <c r="I79" s="25"/>
      <c r="J79" s="24"/>
      <c r="K79" s="26"/>
      <c r="L79" s="26"/>
      <c r="M79" s="26"/>
      <c r="N79" s="26"/>
      <c r="O79" s="26"/>
    </row>
    <row r="80" spans="2:15" ht="19.5" customHeight="1" x14ac:dyDescent="0.2">
      <c r="B80" s="49" t="s">
        <v>73</v>
      </c>
      <c r="C80" s="50"/>
      <c r="D80" s="7"/>
      <c r="E80" s="7"/>
      <c r="F80" s="7"/>
      <c r="G80" s="24"/>
      <c r="H80" s="25"/>
      <c r="I80" s="25"/>
      <c r="J80" s="24"/>
      <c r="K80" s="26"/>
      <c r="L80" s="26"/>
      <c r="M80" s="26"/>
      <c r="N80" s="26"/>
      <c r="O80" s="26"/>
    </row>
    <row r="81" spans="2:15" ht="19.5" customHeight="1" x14ac:dyDescent="0.2">
      <c r="B81" s="49" t="s">
        <v>74</v>
      </c>
      <c r="C81" s="50"/>
      <c r="D81" s="7"/>
      <c r="E81" s="7"/>
      <c r="F81" s="7"/>
      <c r="G81" s="24"/>
      <c r="H81" s="25"/>
      <c r="I81" s="25"/>
      <c r="J81" s="24"/>
      <c r="K81" s="26"/>
      <c r="L81" s="26"/>
      <c r="M81" s="26"/>
      <c r="N81" s="26"/>
      <c r="O81" s="26"/>
    </row>
    <row r="82" spans="2:15" ht="19.5" customHeight="1" x14ac:dyDescent="0.2">
      <c r="B82" s="49" t="s">
        <v>75</v>
      </c>
      <c r="C82" s="50"/>
      <c r="D82" s="7">
        <v>15000</v>
      </c>
      <c r="E82" s="7"/>
      <c r="F82" s="7"/>
      <c r="G82" s="24"/>
      <c r="H82" s="25"/>
      <c r="I82" s="25"/>
      <c r="J82" s="24"/>
      <c r="K82" s="26"/>
      <c r="L82" s="26"/>
      <c r="M82" s="26"/>
      <c r="N82" s="26"/>
      <c r="O82" s="26"/>
    </row>
    <row r="83" spans="2:15" ht="19.5" customHeight="1" x14ac:dyDescent="0.2">
      <c r="B83" s="49" t="s">
        <v>76</v>
      </c>
      <c r="C83" s="50"/>
      <c r="D83" s="7">
        <v>20000</v>
      </c>
      <c r="E83" s="7"/>
      <c r="F83" s="7"/>
      <c r="G83" s="24"/>
      <c r="H83" s="25"/>
      <c r="I83" s="25"/>
      <c r="J83" s="24"/>
      <c r="K83" s="26"/>
      <c r="L83" s="26"/>
      <c r="M83" s="26"/>
      <c r="N83" s="26"/>
      <c r="O83" s="26"/>
    </row>
    <row r="84" spans="2:15" ht="19.5" customHeight="1" x14ac:dyDescent="0.2">
      <c r="B84" s="49" t="s">
        <v>77</v>
      </c>
      <c r="C84" s="50"/>
      <c r="D84" s="7"/>
      <c r="E84" s="7"/>
      <c r="F84" s="7"/>
      <c r="G84" s="24"/>
      <c r="H84" s="25"/>
      <c r="I84" s="25"/>
      <c r="J84" s="24"/>
      <c r="K84" s="26"/>
      <c r="L84" s="26"/>
      <c r="M84" s="26"/>
      <c r="N84" s="26"/>
      <c r="O84" s="26"/>
    </row>
    <row r="85" spans="2:15" ht="19.5" customHeight="1" x14ac:dyDescent="0.2">
      <c r="B85" s="49" t="s">
        <v>78</v>
      </c>
      <c r="C85" s="50"/>
      <c r="D85" s="7"/>
      <c r="E85" s="7"/>
      <c r="F85" s="7"/>
      <c r="G85" s="24"/>
      <c r="H85" s="25"/>
      <c r="I85" s="25"/>
      <c r="J85" s="24"/>
      <c r="K85" s="26"/>
      <c r="L85" s="26"/>
      <c r="M85" s="26"/>
      <c r="N85" s="26"/>
      <c r="O85" s="26"/>
    </row>
    <row r="86" spans="2:15" ht="19.5" customHeight="1" x14ac:dyDescent="0.2">
      <c r="B86" s="49" t="s">
        <v>79</v>
      </c>
      <c r="C86" s="50"/>
      <c r="D86" s="7"/>
      <c r="E86" s="7"/>
      <c r="F86" s="7"/>
      <c r="G86" s="24"/>
      <c r="H86" s="25"/>
      <c r="I86" s="25"/>
      <c r="J86" s="24"/>
      <c r="K86" s="26"/>
      <c r="L86" s="26"/>
      <c r="M86" s="26"/>
      <c r="N86" s="26"/>
      <c r="O86" s="26"/>
    </row>
    <row r="87" spans="2:15" x14ac:dyDescent="0.2">
      <c r="B87" s="28"/>
      <c r="C87" s="29"/>
      <c r="D87" s="24"/>
      <c r="E87" s="24"/>
      <c r="F87" s="24"/>
      <c r="G87" s="24"/>
      <c r="H87" s="25"/>
      <c r="I87" s="25"/>
      <c r="J87" s="24"/>
      <c r="K87" s="26"/>
      <c r="L87" s="26"/>
      <c r="M87" s="26"/>
      <c r="N87" s="26"/>
      <c r="O87" s="26"/>
    </row>
    <row r="88" spans="2:15" x14ac:dyDescent="0.2">
      <c r="B88" s="28"/>
      <c r="C88" s="29"/>
      <c r="D88" s="24"/>
      <c r="E88" s="24"/>
      <c r="F88" s="24"/>
      <c r="G88" s="24"/>
      <c r="H88" s="25"/>
      <c r="I88" s="25"/>
      <c r="J88" s="24"/>
      <c r="K88" s="26"/>
      <c r="L88" s="26"/>
      <c r="M88" s="26"/>
      <c r="N88" s="26"/>
      <c r="O88" s="26"/>
    </row>
    <row r="89" spans="2:15" x14ac:dyDescent="0.2">
      <c r="B89" s="28" t="s">
        <v>82</v>
      </c>
      <c r="C89" s="29"/>
      <c r="D89" s="31"/>
      <c r="E89" s="33" t="s">
        <v>115</v>
      </c>
      <c r="F89" s="24"/>
      <c r="G89" s="24"/>
      <c r="H89" s="25"/>
      <c r="I89" s="25"/>
      <c r="J89" s="24"/>
      <c r="K89" s="26"/>
      <c r="L89" s="26"/>
      <c r="M89" s="26"/>
      <c r="N89" s="26"/>
      <c r="O89" s="26"/>
    </row>
    <row r="90" spans="2:15" x14ac:dyDescent="0.2">
      <c r="B90" s="28"/>
      <c r="C90" s="29"/>
      <c r="D90" s="24"/>
      <c r="E90" s="40" t="s">
        <v>89</v>
      </c>
      <c r="F90" s="24"/>
      <c r="G90" s="24"/>
      <c r="H90" s="25"/>
      <c r="I90" s="25"/>
      <c r="J90" s="24"/>
      <c r="K90" s="26"/>
      <c r="L90" s="26"/>
      <c r="M90" s="26"/>
      <c r="N90" s="26"/>
      <c r="O90" s="26"/>
    </row>
    <row r="91" spans="2:15" x14ac:dyDescent="0.2">
      <c r="B91" s="32" t="s">
        <v>84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30"/>
      <c r="N91" s="30"/>
      <c r="O91" s="30"/>
    </row>
    <row r="92" spans="2:15" x14ac:dyDescent="0.2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x14ac:dyDescent="0.2"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x14ac:dyDescent="0.2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x14ac:dyDescent="0.2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x14ac:dyDescent="0.2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9"/>
      <c r="N96" s="18"/>
      <c r="O96" s="18"/>
    </row>
    <row r="97" spans="2:15" x14ac:dyDescent="0.2"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x14ac:dyDescent="0.2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x14ac:dyDescent="0.2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x14ac:dyDescent="0.2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x14ac:dyDescent="0.2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x14ac:dyDescent="0.2"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x14ac:dyDescent="0.2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x14ac:dyDescent="0.2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</sheetData>
  <mergeCells count="69">
    <mergeCell ref="B11:C11"/>
    <mergeCell ref="B2:F2"/>
    <mergeCell ref="B3:F3"/>
    <mergeCell ref="B5:F5"/>
    <mergeCell ref="B7:B8"/>
    <mergeCell ref="C7:C8"/>
    <mergeCell ref="B10:C10"/>
    <mergeCell ref="B4:F4"/>
    <mergeCell ref="B9:C9"/>
    <mergeCell ref="B34:C34"/>
    <mergeCell ref="B17:C17"/>
    <mergeCell ref="B20:C20"/>
    <mergeCell ref="B21:C21"/>
    <mergeCell ref="B22:C22"/>
    <mergeCell ref="B23:C23"/>
    <mergeCell ref="B25:C25"/>
    <mergeCell ref="B26:C26"/>
    <mergeCell ref="B28:C28"/>
    <mergeCell ref="B29:C29"/>
    <mergeCell ref="B30:C30"/>
    <mergeCell ref="B31:C31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9:C59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57:C57"/>
    <mergeCell ref="B58:C58"/>
    <mergeCell ref="B73:C73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  <mergeCell ref="B70:C70"/>
    <mergeCell ref="B72:C72"/>
    <mergeCell ref="B86:C86"/>
    <mergeCell ref="B74:C74"/>
    <mergeCell ref="B75:C75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</mergeCells>
  <pageMargins left="0.88" right="0.32" top="0.52" bottom="0.54" header="0.43" footer="0.41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7"/>
  <sheetViews>
    <sheetView showGridLines="0" view="pageBreakPreview" topLeftCell="A30" zoomScale="80" zoomScaleSheetLayoutView="80" workbookViewId="0">
      <selection activeCell="D30" sqref="D30"/>
    </sheetView>
  </sheetViews>
  <sheetFormatPr defaultColWidth="8" defaultRowHeight="12.75" x14ac:dyDescent="0.2"/>
  <cols>
    <col min="1" max="1" width="2.5" style="16" customWidth="1"/>
    <col min="2" max="2" width="8.375" style="16" customWidth="1"/>
    <col min="3" max="3" width="45.25" style="20" customWidth="1"/>
    <col min="4" max="4" width="22.875" style="16" customWidth="1"/>
    <col min="5" max="5" width="7.75" style="16" customWidth="1"/>
    <col min="6" max="7" width="26.25" style="16" customWidth="1"/>
    <col min="8" max="8" width="7.25" style="16" customWidth="1"/>
    <col min="9" max="9" width="8.625" style="16" customWidth="1"/>
    <col min="10" max="10" width="10.75" style="16" customWidth="1"/>
    <col min="11" max="11" width="12.5" style="16" customWidth="1"/>
    <col min="12" max="186" width="8" style="16" customWidth="1"/>
    <col min="187" max="16384" width="8" style="16"/>
  </cols>
  <sheetData>
    <row r="2" spans="1:13" ht="15.75" x14ac:dyDescent="0.25">
      <c r="C2" s="53"/>
      <c r="D2" s="53"/>
    </row>
    <row r="3" spans="1:13" ht="32.25" thickBot="1" x14ac:dyDescent="0.3">
      <c r="A3" s="46"/>
      <c r="B3" s="46"/>
      <c r="C3" s="48" t="s">
        <v>99</v>
      </c>
      <c r="D3" s="45"/>
      <c r="E3" s="47"/>
      <c r="F3" s="21"/>
      <c r="G3" s="21"/>
      <c r="H3" s="21"/>
      <c r="I3" s="21"/>
      <c r="J3" s="21"/>
      <c r="K3" s="21"/>
      <c r="L3" s="21"/>
      <c r="M3" s="21"/>
    </row>
    <row r="4" spans="1:13" ht="21" customHeight="1" x14ac:dyDescent="0.2">
      <c r="C4" s="63" t="s">
        <v>83</v>
      </c>
      <c r="D4" s="63"/>
      <c r="E4" s="24"/>
      <c r="F4" s="25"/>
      <c r="G4" s="25"/>
      <c r="H4" s="24"/>
      <c r="I4" s="26"/>
      <c r="J4" s="26"/>
      <c r="K4" s="26"/>
      <c r="L4" s="26"/>
      <c r="M4" s="26"/>
    </row>
    <row r="5" spans="1:13" x14ac:dyDescent="0.2">
      <c r="C5" s="55" t="s">
        <v>92</v>
      </c>
      <c r="D5" s="55"/>
      <c r="E5" s="24"/>
      <c r="F5" s="25"/>
      <c r="G5" s="25"/>
      <c r="H5" s="24"/>
      <c r="I5" s="26"/>
      <c r="J5" s="26"/>
      <c r="K5" s="26"/>
      <c r="L5" s="26"/>
      <c r="M5" s="26"/>
    </row>
    <row r="6" spans="1:13" x14ac:dyDescent="0.2">
      <c r="B6" s="23"/>
      <c r="C6" s="22"/>
      <c r="D6" s="23"/>
      <c r="E6" s="24"/>
      <c r="F6" s="25"/>
      <c r="G6" s="25"/>
      <c r="H6" s="24"/>
      <c r="I6" s="26"/>
      <c r="J6" s="26"/>
      <c r="K6" s="26"/>
      <c r="L6" s="26"/>
      <c r="M6" s="26"/>
    </row>
    <row r="7" spans="1:13" ht="95.25" customHeight="1" x14ac:dyDescent="0.2">
      <c r="B7" s="62" t="s">
        <v>90</v>
      </c>
      <c r="C7" s="56" t="s">
        <v>1</v>
      </c>
      <c r="D7" s="1" t="s">
        <v>3</v>
      </c>
      <c r="E7" s="24"/>
      <c r="F7" s="25"/>
      <c r="G7" s="25"/>
      <c r="H7" s="24"/>
      <c r="I7" s="26"/>
      <c r="J7" s="26"/>
      <c r="K7" s="26"/>
      <c r="L7" s="26"/>
      <c r="M7" s="26"/>
    </row>
    <row r="8" spans="1:13" ht="20.25" customHeight="1" x14ac:dyDescent="0.2">
      <c r="B8" s="62"/>
      <c r="C8" s="56"/>
      <c r="D8" s="34" t="s">
        <v>85</v>
      </c>
      <c r="E8" s="24"/>
      <c r="F8" s="25"/>
      <c r="G8" s="25"/>
      <c r="H8" s="24"/>
      <c r="I8" s="26"/>
      <c r="J8" s="26"/>
      <c r="K8" s="26"/>
      <c r="L8" s="26"/>
      <c r="M8" s="26"/>
    </row>
    <row r="9" spans="1:13" x14ac:dyDescent="0.2">
      <c r="B9" s="43">
        <v>1</v>
      </c>
      <c r="C9" s="37" t="s">
        <v>94</v>
      </c>
      <c r="D9" s="36" t="s">
        <v>101</v>
      </c>
      <c r="E9" s="24"/>
      <c r="F9" s="25"/>
      <c r="G9" s="25"/>
      <c r="H9" s="24"/>
      <c r="I9" s="26"/>
      <c r="J9" s="26"/>
      <c r="K9" s="26"/>
      <c r="L9" s="26"/>
      <c r="M9" s="26"/>
    </row>
    <row r="10" spans="1:13" x14ac:dyDescent="0.2">
      <c r="B10" s="43"/>
      <c r="C10" s="37" t="s">
        <v>102</v>
      </c>
      <c r="D10" s="36">
        <v>150</v>
      </c>
      <c r="E10" s="24"/>
      <c r="F10" s="25"/>
      <c r="G10" s="25"/>
      <c r="H10" s="24"/>
      <c r="I10" s="26"/>
      <c r="J10" s="26"/>
      <c r="K10" s="26"/>
      <c r="L10" s="26"/>
      <c r="M10" s="26"/>
    </row>
    <row r="11" spans="1:13" x14ac:dyDescent="0.2">
      <c r="B11" s="43"/>
      <c r="C11" s="37" t="s">
        <v>103</v>
      </c>
      <c r="D11" s="36">
        <v>150</v>
      </c>
      <c r="E11" s="24"/>
      <c r="F11" s="25"/>
      <c r="G11" s="25"/>
      <c r="H11" s="24"/>
      <c r="I11" s="26"/>
      <c r="J11" s="26"/>
      <c r="K11" s="26"/>
      <c r="L11" s="26"/>
      <c r="M11" s="26"/>
    </row>
    <row r="12" spans="1:13" x14ac:dyDescent="0.2">
      <c r="B12" s="43"/>
      <c r="C12" s="37" t="s">
        <v>97</v>
      </c>
      <c r="D12" s="36">
        <v>1</v>
      </c>
      <c r="E12" s="24"/>
      <c r="F12" s="25"/>
      <c r="G12" s="25"/>
      <c r="H12" s="24"/>
      <c r="I12" s="26"/>
      <c r="J12" s="26"/>
      <c r="K12" s="26"/>
      <c r="L12" s="26"/>
      <c r="M12" s="26"/>
    </row>
    <row r="13" spans="1:13" x14ac:dyDescent="0.2">
      <c r="B13" s="44"/>
      <c r="C13" s="42" t="s">
        <v>88</v>
      </c>
      <c r="D13" s="39">
        <f>D10*D11*D12</f>
        <v>22500</v>
      </c>
      <c r="E13" s="24"/>
      <c r="F13" s="25"/>
      <c r="G13" s="25"/>
      <c r="H13" s="24"/>
      <c r="I13" s="26"/>
      <c r="J13" s="26"/>
      <c r="K13" s="26"/>
      <c r="L13" s="26"/>
      <c r="M13" s="26"/>
    </row>
    <row r="14" spans="1:13" x14ac:dyDescent="0.2">
      <c r="B14" s="43">
        <v>2</v>
      </c>
      <c r="C14" s="37" t="s">
        <v>94</v>
      </c>
      <c r="D14" s="36" t="s">
        <v>104</v>
      </c>
      <c r="E14" s="24"/>
      <c r="F14" s="25"/>
      <c r="G14" s="25"/>
      <c r="H14" s="24"/>
      <c r="I14" s="26"/>
      <c r="J14" s="26"/>
      <c r="K14" s="26"/>
      <c r="L14" s="26"/>
      <c r="M14" s="26"/>
    </row>
    <row r="15" spans="1:13" x14ac:dyDescent="0.2">
      <c r="B15" s="43"/>
      <c r="C15" s="37" t="s">
        <v>95</v>
      </c>
      <c r="D15" s="36">
        <v>400</v>
      </c>
      <c r="E15" s="24"/>
      <c r="F15" s="25"/>
      <c r="G15" s="25"/>
      <c r="H15" s="24"/>
      <c r="I15" s="26"/>
      <c r="J15" s="26"/>
      <c r="K15" s="26"/>
      <c r="L15" s="26"/>
      <c r="M15" s="26"/>
    </row>
    <row r="16" spans="1:13" x14ac:dyDescent="0.2">
      <c r="B16" s="43"/>
      <c r="C16" s="37" t="s">
        <v>96</v>
      </c>
      <c r="D16" s="36" t="s">
        <v>105</v>
      </c>
      <c r="E16" s="24"/>
      <c r="F16" s="25"/>
      <c r="G16" s="25"/>
      <c r="H16" s="24"/>
      <c r="I16" s="26"/>
      <c r="J16" s="26"/>
      <c r="K16" s="26"/>
      <c r="L16" s="26"/>
      <c r="M16" s="26"/>
    </row>
    <row r="17" spans="2:13" x14ac:dyDescent="0.2">
      <c r="B17" s="43"/>
      <c r="C17" s="37" t="s">
        <v>97</v>
      </c>
      <c r="D17" s="36">
        <v>1</v>
      </c>
      <c r="E17" s="24"/>
      <c r="F17" s="25"/>
      <c r="G17" s="25"/>
      <c r="H17" s="24"/>
      <c r="I17" s="26"/>
      <c r="J17" s="26"/>
      <c r="K17" s="26"/>
      <c r="L17" s="26"/>
      <c r="M17" s="26"/>
    </row>
    <row r="18" spans="2:13" x14ac:dyDescent="0.2">
      <c r="B18" s="44"/>
      <c r="C18" s="42" t="s">
        <v>88</v>
      </c>
      <c r="D18" s="39">
        <v>61950</v>
      </c>
      <c r="E18" s="24"/>
      <c r="F18" s="25"/>
      <c r="G18" s="25"/>
      <c r="H18" s="24"/>
      <c r="I18" s="26"/>
      <c r="J18" s="26"/>
      <c r="K18" s="26"/>
      <c r="L18" s="26"/>
      <c r="M18" s="26"/>
    </row>
    <row r="19" spans="2:13" x14ac:dyDescent="0.2">
      <c r="B19" s="43">
        <v>3</v>
      </c>
      <c r="C19" s="37" t="s">
        <v>94</v>
      </c>
      <c r="D19" s="36" t="s">
        <v>106</v>
      </c>
      <c r="E19" s="24"/>
      <c r="F19" s="25"/>
      <c r="G19" s="25"/>
      <c r="H19" s="24"/>
      <c r="I19" s="26"/>
      <c r="J19" s="26"/>
      <c r="K19" s="26"/>
      <c r="L19" s="26"/>
      <c r="M19" s="26"/>
    </row>
    <row r="20" spans="2:13" x14ac:dyDescent="0.2">
      <c r="B20" s="43"/>
      <c r="C20" s="37" t="s">
        <v>95</v>
      </c>
      <c r="D20" s="36">
        <v>200</v>
      </c>
      <c r="E20" s="24"/>
      <c r="F20" s="25"/>
      <c r="G20" s="25"/>
      <c r="H20" s="24"/>
      <c r="I20" s="26"/>
      <c r="J20" s="26"/>
      <c r="K20" s="26"/>
      <c r="L20" s="26"/>
      <c r="M20" s="26"/>
    </row>
    <row r="21" spans="2:13" x14ac:dyDescent="0.2">
      <c r="B21" s="43"/>
      <c r="C21" s="37" t="s">
        <v>96</v>
      </c>
      <c r="D21" s="36">
        <v>100</v>
      </c>
      <c r="E21" s="24"/>
      <c r="F21" s="25"/>
      <c r="G21" s="25"/>
      <c r="H21" s="24"/>
      <c r="I21" s="26"/>
      <c r="J21" s="26"/>
      <c r="K21" s="26"/>
      <c r="L21" s="26"/>
      <c r="M21" s="26"/>
    </row>
    <row r="22" spans="2:13" x14ac:dyDescent="0.2">
      <c r="B22" s="43"/>
      <c r="C22" s="37" t="s">
        <v>97</v>
      </c>
      <c r="D22" s="36">
        <v>4</v>
      </c>
      <c r="E22" s="24"/>
      <c r="F22" s="25"/>
      <c r="G22" s="25"/>
      <c r="H22" s="24"/>
      <c r="I22" s="26"/>
      <c r="J22" s="26"/>
      <c r="K22" s="26"/>
      <c r="L22" s="26"/>
      <c r="M22" s="26"/>
    </row>
    <row r="23" spans="2:13" x14ac:dyDescent="0.2">
      <c r="B23" s="44"/>
      <c r="C23" s="42" t="s">
        <v>88</v>
      </c>
      <c r="D23" s="39">
        <f>D20*D21*D22</f>
        <v>80000</v>
      </c>
      <c r="E23" s="24"/>
      <c r="F23" s="25"/>
      <c r="G23" s="25"/>
      <c r="H23" s="24"/>
      <c r="I23" s="26"/>
      <c r="J23" s="26"/>
      <c r="K23" s="26"/>
      <c r="L23" s="26"/>
      <c r="M23" s="26"/>
    </row>
    <row r="24" spans="2:13" x14ac:dyDescent="0.2">
      <c r="B24" s="43">
        <v>4</v>
      </c>
      <c r="C24" s="37" t="s">
        <v>94</v>
      </c>
      <c r="D24" s="36" t="s">
        <v>107</v>
      </c>
      <c r="E24" s="24"/>
      <c r="F24" s="25"/>
      <c r="G24" s="25"/>
      <c r="H24" s="24"/>
      <c r="I24" s="26"/>
      <c r="J24" s="26"/>
      <c r="K24" s="26"/>
      <c r="L24" s="26"/>
      <c r="M24" s="26"/>
    </row>
    <row r="25" spans="2:13" x14ac:dyDescent="0.2">
      <c r="B25" s="43"/>
      <c r="C25" s="37" t="s">
        <v>95</v>
      </c>
      <c r="D25" s="36">
        <v>180</v>
      </c>
      <c r="E25" s="24"/>
      <c r="F25" s="25"/>
      <c r="G25" s="25"/>
      <c r="H25" s="24"/>
      <c r="I25" s="26"/>
      <c r="J25" s="26"/>
      <c r="K25" s="26"/>
      <c r="L25" s="26"/>
      <c r="M25" s="26"/>
    </row>
    <row r="26" spans="2:13" x14ac:dyDescent="0.2">
      <c r="B26" s="43"/>
      <c r="C26" s="37" t="s">
        <v>96</v>
      </c>
      <c r="D26" s="36">
        <v>100</v>
      </c>
      <c r="E26" s="24"/>
      <c r="F26" s="25"/>
      <c r="G26" s="25"/>
      <c r="H26" s="24"/>
      <c r="I26" s="26"/>
      <c r="J26" s="26"/>
      <c r="K26" s="26"/>
      <c r="L26" s="26"/>
      <c r="M26" s="26"/>
    </row>
    <row r="27" spans="2:13" x14ac:dyDescent="0.2">
      <c r="B27" s="43"/>
      <c r="C27" s="37" t="s">
        <v>97</v>
      </c>
      <c r="D27" s="36">
        <v>1</v>
      </c>
      <c r="E27" s="24"/>
      <c r="F27" s="25"/>
      <c r="G27" s="25"/>
      <c r="H27" s="24"/>
      <c r="I27" s="26"/>
      <c r="J27" s="26"/>
      <c r="K27" s="26"/>
      <c r="L27" s="26"/>
      <c r="M27" s="26"/>
    </row>
    <row r="28" spans="2:13" x14ac:dyDescent="0.2">
      <c r="B28" s="44"/>
      <c r="C28" s="42" t="s">
        <v>88</v>
      </c>
      <c r="D28" s="39">
        <f>D25*D26*D27</f>
        <v>18000</v>
      </c>
      <c r="E28" s="24"/>
      <c r="F28" s="25"/>
      <c r="G28" s="25"/>
      <c r="H28" s="24"/>
      <c r="I28" s="26"/>
      <c r="J28" s="26"/>
      <c r="K28" s="26"/>
      <c r="L28" s="26"/>
      <c r="M28" s="26"/>
    </row>
    <row r="29" spans="2:13" x14ac:dyDescent="0.2">
      <c r="B29" s="43">
        <v>5</v>
      </c>
      <c r="C29" s="37" t="s">
        <v>94</v>
      </c>
      <c r="D29" s="36" t="s">
        <v>108</v>
      </c>
      <c r="E29" s="24"/>
      <c r="F29" s="25"/>
      <c r="G29" s="25"/>
      <c r="H29" s="24"/>
      <c r="I29" s="26"/>
      <c r="J29" s="26"/>
      <c r="K29" s="26"/>
      <c r="L29" s="26"/>
      <c r="M29" s="26"/>
    </row>
    <row r="30" spans="2:13" x14ac:dyDescent="0.2">
      <c r="B30" s="43"/>
      <c r="C30" s="37" t="s">
        <v>98</v>
      </c>
      <c r="D30" s="36">
        <v>7000</v>
      </c>
      <c r="E30" s="24"/>
      <c r="F30" s="25"/>
      <c r="G30" s="25"/>
      <c r="H30" s="24"/>
      <c r="I30" s="26"/>
      <c r="J30" s="26"/>
      <c r="K30" s="26"/>
      <c r="L30" s="26"/>
      <c r="M30" s="26"/>
    </row>
    <row r="31" spans="2:13" x14ac:dyDescent="0.2">
      <c r="B31" s="43"/>
      <c r="C31" s="37" t="s">
        <v>97</v>
      </c>
      <c r="D31" s="36">
        <v>2</v>
      </c>
      <c r="E31" s="24"/>
      <c r="F31" s="25"/>
      <c r="G31" s="25"/>
      <c r="H31" s="24"/>
      <c r="I31" s="26"/>
      <c r="J31" s="26"/>
      <c r="K31" s="26"/>
      <c r="L31" s="26"/>
      <c r="M31" s="26"/>
    </row>
    <row r="32" spans="2:13" x14ac:dyDescent="0.2">
      <c r="B32" s="44"/>
      <c r="C32" s="42" t="s">
        <v>88</v>
      </c>
      <c r="D32" s="39">
        <f>D30*D31</f>
        <v>14000</v>
      </c>
      <c r="E32" s="24"/>
      <c r="F32" s="25"/>
      <c r="G32" s="25"/>
      <c r="H32" s="24"/>
      <c r="I32" s="26"/>
      <c r="J32" s="26"/>
      <c r="K32" s="26"/>
      <c r="L32" s="26"/>
      <c r="M32" s="26"/>
    </row>
    <row r="33" spans="2:13" ht="24.75" customHeight="1" x14ac:dyDescent="0.2">
      <c r="B33" s="43">
        <v>6</v>
      </c>
      <c r="C33" s="37" t="s">
        <v>94</v>
      </c>
      <c r="D33" s="36" t="s">
        <v>114</v>
      </c>
      <c r="E33" s="24"/>
      <c r="F33" s="25"/>
      <c r="G33" s="25"/>
      <c r="H33" s="24"/>
      <c r="I33" s="26"/>
      <c r="J33" s="26"/>
      <c r="K33" s="26"/>
      <c r="L33" s="26"/>
      <c r="M33" s="26"/>
    </row>
    <row r="34" spans="2:13" x14ac:dyDescent="0.2">
      <c r="B34" s="43"/>
      <c r="C34" s="37" t="s">
        <v>98</v>
      </c>
      <c r="D34" s="36">
        <v>10000</v>
      </c>
      <c r="E34" s="24"/>
      <c r="F34" s="25"/>
      <c r="G34" s="25"/>
      <c r="H34" s="24"/>
      <c r="I34" s="26"/>
      <c r="J34" s="26"/>
      <c r="K34" s="26"/>
      <c r="L34" s="26"/>
      <c r="M34" s="26"/>
    </row>
    <row r="35" spans="2:13" x14ac:dyDescent="0.2">
      <c r="B35" s="43"/>
      <c r="C35" s="37" t="s">
        <v>97</v>
      </c>
      <c r="D35" s="36">
        <v>1</v>
      </c>
      <c r="E35" s="24"/>
      <c r="F35" s="25"/>
      <c r="G35" s="25"/>
      <c r="H35" s="24"/>
      <c r="I35" s="26"/>
      <c r="J35" s="26"/>
      <c r="K35" s="26"/>
      <c r="L35" s="26"/>
      <c r="M35" s="26"/>
    </row>
    <row r="36" spans="2:13" x14ac:dyDescent="0.2">
      <c r="B36" s="44"/>
      <c r="C36" s="42" t="s">
        <v>88</v>
      </c>
      <c r="D36" s="39">
        <f>D34*D35</f>
        <v>10000</v>
      </c>
      <c r="E36" s="24"/>
      <c r="F36" s="25"/>
      <c r="G36" s="25"/>
      <c r="H36" s="24"/>
      <c r="I36" s="26"/>
      <c r="J36" s="26"/>
      <c r="K36" s="26"/>
      <c r="L36" s="26"/>
      <c r="M36" s="26"/>
    </row>
    <row r="37" spans="2:13" x14ac:dyDescent="0.2">
      <c r="B37" s="43">
        <v>7</v>
      </c>
      <c r="C37" s="37" t="s">
        <v>94</v>
      </c>
      <c r="D37" s="36" t="s">
        <v>110</v>
      </c>
      <c r="E37" s="24"/>
      <c r="F37" s="25"/>
      <c r="G37" s="25"/>
      <c r="H37" s="24"/>
      <c r="I37" s="26"/>
      <c r="J37" s="26"/>
      <c r="K37" s="26"/>
      <c r="L37" s="26"/>
      <c r="M37" s="26"/>
    </row>
    <row r="38" spans="2:13" x14ac:dyDescent="0.2">
      <c r="B38" s="43"/>
      <c r="C38" s="37" t="s">
        <v>98</v>
      </c>
      <c r="D38" s="36">
        <v>10000</v>
      </c>
      <c r="E38" s="24"/>
      <c r="F38" s="25"/>
      <c r="G38" s="25"/>
      <c r="H38" s="24"/>
      <c r="I38" s="26"/>
      <c r="J38" s="26"/>
      <c r="K38" s="26"/>
      <c r="L38" s="26"/>
      <c r="M38" s="26"/>
    </row>
    <row r="39" spans="2:13" x14ac:dyDescent="0.2">
      <c r="B39" s="43"/>
      <c r="C39" s="37" t="s">
        <v>97</v>
      </c>
      <c r="D39" s="36">
        <v>1</v>
      </c>
      <c r="E39" s="24"/>
      <c r="F39" s="25"/>
      <c r="G39" s="25"/>
      <c r="H39" s="24"/>
      <c r="I39" s="26"/>
      <c r="J39" s="26"/>
      <c r="K39" s="26"/>
      <c r="L39" s="26"/>
      <c r="M39" s="26"/>
    </row>
    <row r="40" spans="2:13" x14ac:dyDescent="0.2">
      <c r="B40" s="44"/>
      <c r="C40" s="42" t="s">
        <v>88</v>
      </c>
      <c r="D40" s="39">
        <f>D38*D39</f>
        <v>10000</v>
      </c>
      <c r="E40" s="24"/>
      <c r="F40" s="25"/>
      <c r="G40" s="25"/>
      <c r="H40" s="24"/>
      <c r="I40" s="26"/>
      <c r="J40" s="26"/>
      <c r="K40" s="26"/>
      <c r="L40" s="26"/>
      <c r="M40" s="26"/>
    </row>
    <row r="41" spans="2:13" x14ac:dyDescent="0.2">
      <c r="B41" s="43">
        <v>8</v>
      </c>
      <c r="C41" s="37" t="s">
        <v>94</v>
      </c>
      <c r="D41" s="36" t="s">
        <v>109</v>
      </c>
      <c r="E41" s="24"/>
      <c r="F41" s="25"/>
      <c r="G41" s="25"/>
      <c r="H41" s="24"/>
      <c r="I41" s="26"/>
      <c r="J41" s="26"/>
      <c r="K41" s="26"/>
      <c r="L41" s="26"/>
      <c r="M41" s="26"/>
    </row>
    <row r="42" spans="2:13" x14ac:dyDescent="0.2">
      <c r="B42" s="43"/>
      <c r="C42" s="37" t="s">
        <v>98</v>
      </c>
      <c r="D42" s="36">
        <v>10000</v>
      </c>
      <c r="E42" s="24"/>
      <c r="F42" s="25"/>
      <c r="G42" s="25"/>
      <c r="H42" s="24"/>
      <c r="I42" s="26"/>
      <c r="J42" s="26"/>
      <c r="K42" s="26"/>
      <c r="L42" s="26"/>
      <c r="M42" s="26"/>
    </row>
    <row r="43" spans="2:13" x14ac:dyDescent="0.2">
      <c r="B43" s="43"/>
      <c r="C43" s="37" t="s">
        <v>97</v>
      </c>
      <c r="D43" s="36">
        <v>1</v>
      </c>
      <c r="E43" s="24"/>
      <c r="F43" s="25"/>
      <c r="G43" s="25"/>
      <c r="H43" s="24"/>
      <c r="I43" s="26"/>
      <c r="J43" s="26"/>
      <c r="K43" s="26"/>
      <c r="L43" s="26"/>
      <c r="M43" s="26"/>
    </row>
    <row r="44" spans="2:13" x14ac:dyDescent="0.2">
      <c r="B44" s="44"/>
      <c r="C44" s="42" t="s">
        <v>88</v>
      </c>
      <c r="D44" s="39">
        <f>D42*D43</f>
        <v>10000</v>
      </c>
      <c r="E44" s="24"/>
      <c r="F44" s="25"/>
      <c r="G44" s="25"/>
      <c r="H44" s="24"/>
      <c r="I44" s="26"/>
      <c r="J44" s="26"/>
      <c r="K44" s="26"/>
      <c r="L44" s="26"/>
      <c r="M44" s="26"/>
    </row>
    <row r="45" spans="2:13" x14ac:dyDescent="0.2">
      <c r="B45" s="43">
        <v>9</v>
      </c>
      <c r="C45" s="37" t="s">
        <v>94</v>
      </c>
      <c r="D45" s="36" t="s">
        <v>111</v>
      </c>
      <c r="E45" s="24"/>
      <c r="F45" s="25"/>
      <c r="G45" s="25"/>
      <c r="H45" s="24"/>
      <c r="I45" s="26"/>
      <c r="J45" s="26"/>
      <c r="K45" s="26"/>
      <c r="L45" s="26"/>
      <c r="M45" s="26"/>
    </row>
    <row r="46" spans="2:13" x14ac:dyDescent="0.2">
      <c r="B46" s="43"/>
      <c r="C46" s="37" t="s">
        <v>98</v>
      </c>
      <c r="D46" s="36">
        <v>5000</v>
      </c>
      <c r="E46" s="24"/>
      <c r="F46" s="25"/>
      <c r="G46" s="25"/>
      <c r="H46" s="24"/>
      <c r="I46" s="26"/>
      <c r="J46" s="26"/>
      <c r="K46" s="26"/>
      <c r="L46" s="26"/>
      <c r="M46" s="26"/>
    </row>
    <row r="47" spans="2:13" x14ac:dyDescent="0.2">
      <c r="B47" s="43"/>
      <c r="C47" s="37" t="s">
        <v>97</v>
      </c>
      <c r="D47" s="36">
        <v>1</v>
      </c>
      <c r="E47" s="24"/>
      <c r="F47" s="25"/>
      <c r="G47" s="25"/>
      <c r="H47" s="24"/>
      <c r="I47" s="26"/>
      <c r="J47" s="26"/>
      <c r="K47" s="26"/>
      <c r="L47" s="26"/>
      <c r="M47" s="26"/>
    </row>
    <row r="48" spans="2:13" x14ac:dyDescent="0.2">
      <c r="B48" s="44"/>
      <c r="C48" s="42" t="s">
        <v>88</v>
      </c>
      <c r="D48" s="39">
        <f>D46*D47</f>
        <v>5000</v>
      </c>
      <c r="E48" s="24"/>
      <c r="F48" s="25"/>
      <c r="G48" s="25"/>
      <c r="H48" s="24"/>
      <c r="I48" s="26"/>
      <c r="J48" s="26"/>
      <c r="K48" s="26"/>
      <c r="L48" s="26"/>
      <c r="M48" s="26"/>
    </row>
    <row r="49" spans="2:13" x14ac:dyDescent="0.2">
      <c r="B49" s="43">
        <v>10</v>
      </c>
      <c r="C49" s="37" t="s">
        <v>94</v>
      </c>
      <c r="D49" s="36" t="s">
        <v>112</v>
      </c>
      <c r="E49" s="24"/>
      <c r="F49" s="25"/>
      <c r="G49" s="25"/>
      <c r="H49" s="24"/>
      <c r="I49" s="26"/>
      <c r="J49" s="26"/>
      <c r="K49" s="26"/>
      <c r="L49" s="26"/>
      <c r="M49" s="26"/>
    </row>
    <row r="50" spans="2:13" x14ac:dyDescent="0.2">
      <c r="B50" s="43"/>
      <c r="C50" s="37" t="s">
        <v>98</v>
      </c>
      <c r="D50" s="36">
        <v>5000</v>
      </c>
      <c r="E50" s="24"/>
      <c r="F50" s="25"/>
      <c r="G50" s="25"/>
      <c r="H50" s="24"/>
      <c r="I50" s="26"/>
      <c r="J50" s="26"/>
      <c r="K50" s="26"/>
      <c r="L50" s="26"/>
      <c r="M50" s="26"/>
    </row>
    <row r="51" spans="2:13" x14ac:dyDescent="0.2">
      <c r="B51" s="43"/>
      <c r="C51" s="37" t="s">
        <v>97</v>
      </c>
      <c r="D51" s="36">
        <v>1</v>
      </c>
      <c r="E51" s="24"/>
      <c r="F51" s="25"/>
      <c r="G51" s="25"/>
      <c r="H51" s="24"/>
      <c r="I51" s="26"/>
      <c r="J51" s="26"/>
      <c r="K51" s="26"/>
      <c r="L51" s="26"/>
      <c r="M51" s="26"/>
    </row>
    <row r="52" spans="2:13" x14ac:dyDescent="0.2">
      <c r="B52" s="44"/>
      <c r="C52" s="42" t="s">
        <v>88</v>
      </c>
      <c r="D52" s="39">
        <f>D50*D51</f>
        <v>5000</v>
      </c>
      <c r="E52" s="24"/>
      <c r="F52" s="25"/>
      <c r="G52" s="25"/>
      <c r="H52" s="24"/>
      <c r="I52" s="26"/>
      <c r="J52" s="26"/>
      <c r="K52" s="26"/>
      <c r="L52" s="26"/>
      <c r="M52" s="26"/>
    </row>
    <row r="53" spans="2:13" x14ac:dyDescent="0.2">
      <c r="B53" s="43">
        <v>11</v>
      </c>
      <c r="C53" s="37" t="s">
        <v>94</v>
      </c>
      <c r="D53" s="36" t="s">
        <v>113</v>
      </c>
      <c r="E53" s="24"/>
      <c r="F53" s="25"/>
      <c r="G53" s="25"/>
      <c r="H53" s="24"/>
      <c r="I53" s="26"/>
      <c r="J53" s="26"/>
      <c r="K53" s="26"/>
      <c r="L53" s="26"/>
      <c r="M53" s="26"/>
    </row>
    <row r="54" spans="2:13" x14ac:dyDescent="0.2">
      <c r="B54" s="43"/>
      <c r="C54" s="37" t="s">
        <v>98</v>
      </c>
      <c r="D54" s="36">
        <v>7000</v>
      </c>
      <c r="E54" s="24"/>
      <c r="F54" s="25"/>
      <c r="G54" s="25"/>
      <c r="H54" s="24"/>
      <c r="I54" s="26"/>
      <c r="J54" s="26"/>
      <c r="K54" s="26"/>
      <c r="L54" s="26"/>
      <c r="M54" s="26"/>
    </row>
    <row r="55" spans="2:13" x14ac:dyDescent="0.2">
      <c r="B55" s="43"/>
      <c r="C55" s="37" t="s">
        <v>97</v>
      </c>
      <c r="D55" s="36">
        <v>4</v>
      </c>
      <c r="E55" s="24"/>
      <c r="F55" s="25"/>
      <c r="G55" s="25"/>
      <c r="H55" s="24"/>
      <c r="I55" s="26"/>
      <c r="J55" s="26"/>
      <c r="K55" s="26"/>
      <c r="L55" s="26"/>
      <c r="M55" s="26"/>
    </row>
    <row r="56" spans="2:13" x14ac:dyDescent="0.2">
      <c r="B56" s="44"/>
      <c r="C56" s="42" t="s">
        <v>88</v>
      </c>
      <c r="D56" s="39">
        <f>D54*D55</f>
        <v>28000</v>
      </c>
      <c r="E56" s="24"/>
      <c r="F56" s="25"/>
      <c r="G56" s="25"/>
      <c r="H56" s="24"/>
      <c r="I56" s="26"/>
      <c r="J56" s="26"/>
      <c r="K56" s="26"/>
      <c r="L56" s="26"/>
      <c r="M56" s="26"/>
    </row>
    <row r="57" spans="2:13" x14ac:dyDescent="0.2">
      <c r="B57" s="38"/>
      <c r="C57" s="35" t="s">
        <v>87</v>
      </c>
      <c r="D57" s="38">
        <f>D13+D18+D23+D28+D32+D36+D40+D44+D48+D52+D56</f>
        <v>264450</v>
      </c>
      <c r="E57" s="24"/>
      <c r="F57" s="25"/>
      <c r="G57" s="25"/>
      <c r="H57" s="24"/>
      <c r="I57" s="26"/>
      <c r="J57" s="26"/>
      <c r="K57" s="26"/>
      <c r="L57" s="26"/>
      <c r="M57" s="26"/>
    </row>
    <row r="58" spans="2:13" x14ac:dyDescent="0.2">
      <c r="B58" s="24"/>
      <c r="C58" s="28"/>
      <c r="D58" s="24"/>
      <c r="E58" s="24"/>
      <c r="F58" s="25"/>
      <c r="G58" s="25"/>
      <c r="H58" s="24"/>
      <c r="I58" s="26"/>
      <c r="J58" s="26"/>
      <c r="K58" s="26"/>
      <c r="L58" s="26"/>
      <c r="M58" s="26"/>
    </row>
    <row r="59" spans="2:13" x14ac:dyDescent="0.2">
      <c r="B59" s="24"/>
      <c r="C59" s="28"/>
      <c r="D59" s="24"/>
      <c r="E59" s="24"/>
      <c r="F59" s="25"/>
      <c r="G59" s="25"/>
      <c r="H59" s="24"/>
      <c r="I59" s="26"/>
      <c r="J59" s="26"/>
      <c r="K59" s="26"/>
      <c r="L59" s="26"/>
      <c r="M59" s="26"/>
    </row>
    <row r="60" spans="2:13" x14ac:dyDescent="0.2">
      <c r="B60" s="24" t="s">
        <v>82</v>
      </c>
      <c r="C60" s="41"/>
      <c r="D60" s="24" t="s">
        <v>100</v>
      </c>
      <c r="E60" s="24"/>
      <c r="F60" s="25"/>
      <c r="G60" s="25"/>
      <c r="H60" s="24"/>
      <c r="I60" s="26"/>
      <c r="J60" s="26"/>
      <c r="K60" s="26"/>
      <c r="L60" s="26"/>
      <c r="M60" s="26"/>
    </row>
    <row r="61" spans="2:13" x14ac:dyDescent="0.2">
      <c r="B61" s="40"/>
      <c r="C61" s="28"/>
      <c r="D61" s="40" t="s">
        <v>89</v>
      </c>
      <c r="E61" s="24"/>
      <c r="F61" s="25"/>
      <c r="G61" s="25"/>
      <c r="H61" s="24"/>
      <c r="I61" s="26"/>
      <c r="J61" s="26"/>
      <c r="K61" s="26"/>
      <c r="L61" s="26"/>
      <c r="M61" s="26"/>
    </row>
    <row r="62" spans="2:13" x14ac:dyDescent="0.2">
      <c r="B62" s="18"/>
      <c r="C62" s="32" t="s">
        <v>84</v>
      </c>
      <c r="D62" s="18"/>
      <c r="E62" s="24"/>
      <c r="F62" s="25"/>
      <c r="G62" s="25"/>
      <c r="H62" s="24"/>
      <c r="I62" s="26"/>
      <c r="J62" s="26"/>
      <c r="K62" s="26"/>
      <c r="L62" s="26"/>
      <c r="M62" s="26"/>
    </row>
    <row r="63" spans="2:13" x14ac:dyDescent="0.2">
      <c r="B63" s="18"/>
      <c r="C63" s="17"/>
      <c r="D63" s="18"/>
      <c r="E63" s="24"/>
      <c r="F63" s="25"/>
      <c r="G63" s="25"/>
      <c r="H63" s="24"/>
      <c r="I63" s="26"/>
      <c r="J63" s="26"/>
      <c r="K63" s="26"/>
      <c r="L63" s="26"/>
      <c r="M63" s="26"/>
    </row>
    <row r="64" spans="2:13" x14ac:dyDescent="0.2">
      <c r="B64" s="18"/>
      <c r="C64" s="17"/>
      <c r="D64" s="18"/>
      <c r="E64" s="24"/>
      <c r="F64" s="25"/>
      <c r="G64" s="25"/>
      <c r="H64" s="24"/>
      <c r="I64" s="26"/>
      <c r="J64" s="26"/>
      <c r="K64" s="26"/>
      <c r="L64" s="26"/>
      <c r="M64" s="26"/>
    </row>
    <row r="65" spans="2:13" x14ac:dyDescent="0.2">
      <c r="B65" s="18"/>
      <c r="C65" s="17"/>
      <c r="D65" s="18"/>
      <c r="E65" s="24"/>
      <c r="F65" s="25"/>
      <c r="G65" s="25"/>
      <c r="H65" s="24"/>
      <c r="I65" s="26"/>
      <c r="J65" s="26"/>
      <c r="K65" s="26"/>
      <c r="L65" s="26"/>
      <c r="M65" s="26"/>
    </row>
    <row r="66" spans="2:13" x14ac:dyDescent="0.2">
      <c r="B66" s="18"/>
      <c r="C66" s="17"/>
      <c r="D66" s="18"/>
      <c r="E66" s="24"/>
      <c r="F66" s="25"/>
      <c r="G66" s="25"/>
      <c r="H66" s="24"/>
      <c r="I66" s="26"/>
      <c r="J66" s="26"/>
      <c r="K66" s="26"/>
      <c r="L66" s="26"/>
      <c r="M66" s="26"/>
    </row>
    <row r="67" spans="2:13" x14ac:dyDescent="0.2">
      <c r="B67" s="18"/>
      <c r="C67" s="17"/>
      <c r="D67" s="18"/>
      <c r="E67" s="24"/>
      <c r="F67" s="25"/>
      <c r="G67" s="25"/>
      <c r="H67" s="24"/>
      <c r="I67" s="26"/>
      <c r="J67" s="26"/>
      <c r="K67" s="26"/>
      <c r="L67" s="26"/>
      <c r="M67" s="26"/>
    </row>
    <row r="68" spans="2:13" x14ac:dyDescent="0.2">
      <c r="B68" s="18"/>
      <c r="C68" s="17"/>
      <c r="D68" s="18"/>
      <c r="E68" s="24"/>
      <c r="F68" s="25"/>
      <c r="G68" s="25"/>
      <c r="H68" s="24"/>
      <c r="I68" s="26"/>
      <c r="J68" s="26"/>
      <c r="K68" s="26"/>
      <c r="L68" s="26"/>
      <c r="M68" s="26"/>
    </row>
    <row r="69" spans="2:13" x14ac:dyDescent="0.2">
      <c r="B69" s="18"/>
      <c r="C69" s="17"/>
      <c r="D69" s="18"/>
      <c r="E69" s="24"/>
      <c r="F69" s="25"/>
      <c r="G69" s="25"/>
      <c r="H69" s="24"/>
      <c r="I69" s="26"/>
      <c r="J69" s="26"/>
      <c r="K69" s="26"/>
      <c r="L69" s="26"/>
      <c r="M69" s="26"/>
    </row>
    <row r="70" spans="2:13" x14ac:dyDescent="0.2">
      <c r="B70" s="18"/>
      <c r="C70" s="17"/>
      <c r="D70" s="18"/>
      <c r="E70" s="24"/>
      <c r="F70" s="25"/>
      <c r="G70" s="25"/>
      <c r="H70" s="24"/>
      <c r="I70" s="26"/>
      <c r="J70" s="26"/>
      <c r="K70" s="26"/>
      <c r="L70" s="26"/>
      <c r="M70" s="26"/>
    </row>
    <row r="71" spans="2:13" x14ac:dyDescent="0.2">
      <c r="B71" s="18"/>
      <c r="C71" s="17"/>
      <c r="D71" s="18"/>
      <c r="E71" s="24"/>
      <c r="F71" s="25"/>
      <c r="G71" s="25"/>
      <c r="H71" s="24"/>
      <c r="I71" s="26"/>
      <c r="J71" s="26"/>
      <c r="K71" s="26"/>
      <c r="L71" s="26"/>
      <c r="M71" s="26"/>
    </row>
    <row r="72" spans="2:13" x14ac:dyDescent="0.2">
      <c r="B72" s="18"/>
      <c r="C72" s="17"/>
      <c r="D72" s="18"/>
      <c r="E72" s="24"/>
      <c r="F72" s="25"/>
      <c r="G72" s="25"/>
      <c r="H72" s="24"/>
      <c r="I72" s="26"/>
      <c r="J72" s="26"/>
      <c r="K72" s="26"/>
      <c r="L72" s="26"/>
      <c r="M72" s="26"/>
    </row>
    <row r="73" spans="2:13" x14ac:dyDescent="0.2">
      <c r="B73" s="18"/>
      <c r="C73" s="17"/>
      <c r="D73" s="18"/>
      <c r="E73" s="24"/>
      <c r="F73" s="25"/>
      <c r="G73" s="25"/>
      <c r="H73" s="24"/>
      <c r="I73" s="26"/>
      <c r="J73" s="26"/>
      <c r="K73" s="26"/>
      <c r="L73" s="26"/>
      <c r="M73" s="26"/>
    </row>
    <row r="74" spans="2:13" x14ac:dyDescent="0.2">
      <c r="B74" s="18"/>
      <c r="C74" s="17"/>
      <c r="D74" s="18"/>
      <c r="E74" s="24"/>
      <c r="F74" s="25"/>
      <c r="G74" s="25"/>
      <c r="H74" s="24"/>
      <c r="I74" s="26"/>
      <c r="J74" s="26"/>
      <c r="K74" s="26"/>
      <c r="L74" s="26"/>
      <c r="M74" s="26"/>
    </row>
    <row r="75" spans="2:13" x14ac:dyDescent="0.2">
      <c r="B75" s="18"/>
      <c r="C75" s="17"/>
      <c r="D75" s="18"/>
      <c r="E75" s="24"/>
      <c r="F75" s="25"/>
      <c r="G75" s="25"/>
      <c r="H75" s="24"/>
      <c r="I75" s="26"/>
      <c r="J75" s="26"/>
      <c r="K75" s="26"/>
      <c r="L75" s="26"/>
      <c r="M75" s="26"/>
    </row>
    <row r="76" spans="2:13" x14ac:dyDescent="0.2">
      <c r="E76" s="24"/>
      <c r="F76" s="25"/>
      <c r="G76" s="25"/>
      <c r="H76" s="24"/>
      <c r="I76" s="26"/>
      <c r="J76" s="26"/>
      <c r="K76" s="26"/>
      <c r="L76" s="26"/>
      <c r="M76" s="26"/>
    </row>
    <row r="77" spans="2:13" x14ac:dyDescent="0.2">
      <c r="E77" s="24"/>
      <c r="F77" s="25"/>
      <c r="G77" s="25"/>
      <c r="H77" s="24"/>
      <c r="I77" s="26"/>
      <c r="J77" s="26"/>
      <c r="K77" s="26"/>
      <c r="L77" s="26"/>
      <c r="M77" s="26"/>
    </row>
    <row r="78" spans="2:13" x14ac:dyDescent="0.2">
      <c r="E78" s="24"/>
      <c r="F78" s="25"/>
      <c r="G78" s="25"/>
      <c r="H78" s="24"/>
      <c r="I78" s="26"/>
      <c r="J78" s="26"/>
      <c r="K78" s="26"/>
      <c r="L78" s="26"/>
      <c r="M78" s="26"/>
    </row>
    <row r="79" spans="2:13" x14ac:dyDescent="0.2">
      <c r="E79" s="24"/>
      <c r="F79" s="25"/>
      <c r="G79" s="25"/>
      <c r="H79" s="24"/>
      <c r="I79" s="26"/>
      <c r="J79" s="26"/>
      <c r="K79" s="26"/>
      <c r="L79" s="26"/>
      <c r="M79" s="26"/>
    </row>
    <row r="80" spans="2:13" x14ac:dyDescent="0.2">
      <c r="E80" s="24"/>
      <c r="F80" s="25"/>
      <c r="G80" s="25"/>
      <c r="H80" s="24"/>
      <c r="I80" s="26"/>
      <c r="J80" s="26"/>
      <c r="K80" s="26"/>
      <c r="L80" s="26"/>
      <c r="M80" s="26"/>
    </row>
    <row r="81" spans="5:13" x14ac:dyDescent="0.2">
      <c r="E81" s="24"/>
      <c r="F81" s="25"/>
      <c r="G81" s="25"/>
      <c r="H81" s="24"/>
      <c r="I81" s="26"/>
      <c r="J81" s="26"/>
      <c r="K81" s="26"/>
      <c r="L81" s="26"/>
      <c r="M81" s="26"/>
    </row>
    <row r="82" spans="5:13" x14ac:dyDescent="0.2">
      <c r="E82" s="24"/>
      <c r="F82" s="25"/>
      <c r="G82" s="25"/>
      <c r="H82" s="24"/>
      <c r="I82" s="26"/>
      <c r="J82" s="26"/>
      <c r="K82" s="26"/>
      <c r="L82" s="26"/>
      <c r="M82" s="26"/>
    </row>
    <row r="83" spans="5:13" x14ac:dyDescent="0.2">
      <c r="E83" s="24"/>
      <c r="F83" s="25"/>
      <c r="G83" s="25"/>
      <c r="H83" s="24"/>
      <c r="I83" s="26"/>
      <c r="J83" s="26"/>
      <c r="K83" s="26"/>
      <c r="L83" s="26"/>
      <c r="M83" s="26"/>
    </row>
    <row r="84" spans="5:13" x14ac:dyDescent="0.2">
      <c r="E84" s="24"/>
      <c r="F84" s="25"/>
      <c r="G84" s="25"/>
      <c r="H84" s="24"/>
      <c r="I84" s="26"/>
      <c r="J84" s="26"/>
      <c r="K84" s="26"/>
      <c r="L84" s="26"/>
      <c r="M84" s="26"/>
    </row>
    <row r="85" spans="5:13" x14ac:dyDescent="0.2">
      <c r="E85" s="24"/>
      <c r="F85" s="25"/>
      <c r="G85" s="25"/>
      <c r="H85" s="24"/>
      <c r="I85" s="26"/>
      <c r="J85" s="26"/>
      <c r="K85" s="26"/>
      <c r="L85" s="26"/>
      <c r="M85" s="26"/>
    </row>
    <row r="86" spans="5:13" x14ac:dyDescent="0.2">
      <c r="E86" s="24"/>
      <c r="F86" s="25"/>
      <c r="G86" s="25"/>
      <c r="H86" s="24"/>
      <c r="I86" s="26"/>
      <c r="J86" s="26"/>
      <c r="K86" s="26"/>
      <c r="L86" s="26"/>
      <c r="M86" s="26"/>
    </row>
    <row r="87" spans="5:13" x14ac:dyDescent="0.2">
      <c r="E87" s="24"/>
      <c r="F87" s="25"/>
      <c r="G87" s="25"/>
      <c r="H87" s="24"/>
      <c r="I87" s="26"/>
      <c r="J87" s="26"/>
      <c r="K87" s="26"/>
      <c r="L87" s="26"/>
      <c r="M87" s="26"/>
    </row>
    <row r="88" spans="5:13" x14ac:dyDescent="0.2">
      <c r="E88" s="24"/>
      <c r="F88" s="25"/>
      <c r="G88" s="25"/>
      <c r="H88" s="24"/>
      <c r="I88" s="26"/>
      <c r="J88" s="26"/>
      <c r="K88" s="26"/>
      <c r="L88" s="26"/>
      <c r="M88" s="26"/>
    </row>
    <row r="89" spans="5:13" x14ac:dyDescent="0.2">
      <c r="E89" s="24"/>
      <c r="F89" s="25"/>
      <c r="G89" s="25"/>
      <c r="H89" s="24"/>
      <c r="I89" s="26"/>
      <c r="J89" s="26"/>
      <c r="K89" s="26"/>
      <c r="L89" s="26"/>
      <c r="M89" s="26"/>
    </row>
    <row r="90" spans="5:13" x14ac:dyDescent="0.2">
      <c r="E90" s="24"/>
      <c r="F90" s="25"/>
      <c r="G90" s="25"/>
      <c r="H90" s="24"/>
      <c r="I90" s="26"/>
      <c r="J90" s="26"/>
      <c r="K90" s="26"/>
      <c r="L90" s="26"/>
      <c r="M90" s="26"/>
    </row>
    <row r="91" spans="5:13" x14ac:dyDescent="0.2">
      <c r="E91" s="24"/>
      <c r="F91" s="25"/>
      <c r="G91" s="25"/>
      <c r="H91" s="24"/>
      <c r="I91" s="26"/>
      <c r="J91" s="26"/>
      <c r="K91" s="26"/>
      <c r="L91" s="26"/>
      <c r="M91" s="26"/>
    </row>
    <row r="92" spans="5:13" x14ac:dyDescent="0.2">
      <c r="E92" s="24"/>
      <c r="F92" s="25"/>
      <c r="G92" s="25"/>
      <c r="H92" s="24"/>
      <c r="I92" s="26"/>
      <c r="J92" s="26"/>
      <c r="K92" s="26"/>
      <c r="L92" s="26"/>
      <c r="M92" s="26"/>
    </row>
    <row r="93" spans="5:13" x14ac:dyDescent="0.2">
      <c r="E93" s="24"/>
      <c r="F93" s="25"/>
      <c r="G93" s="25"/>
      <c r="H93" s="24"/>
      <c r="I93" s="26"/>
      <c r="J93" s="26"/>
      <c r="K93" s="26"/>
      <c r="L93" s="26"/>
      <c r="M93" s="26"/>
    </row>
    <row r="94" spans="5:13" x14ac:dyDescent="0.2">
      <c r="E94" s="24"/>
      <c r="F94" s="25"/>
      <c r="G94" s="25"/>
      <c r="H94" s="24"/>
      <c r="I94" s="26"/>
      <c r="J94" s="26"/>
      <c r="K94" s="26"/>
      <c r="L94" s="26"/>
      <c r="M94" s="26"/>
    </row>
    <row r="95" spans="5:13" x14ac:dyDescent="0.2">
      <c r="E95" s="24"/>
      <c r="F95" s="25"/>
      <c r="G95" s="25"/>
      <c r="H95" s="24"/>
      <c r="I95" s="26"/>
      <c r="J95" s="26"/>
      <c r="K95" s="26"/>
      <c r="L95" s="26"/>
      <c r="M95" s="26"/>
    </row>
    <row r="96" spans="5:13" x14ac:dyDescent="0.2">
      <c r="E96" s="24"/>
      <c r="F96" s="25"/>
      <c r="G96" s="25"/>
      <c r="H96" s="24"/>
      <c r="I96" s="26"/>
      <c r="J96" s="26"/>
      <c r="K96" s="26"/>
      <c r="L96" s="26"/>
      <c r="M96" s="26"/>
    </row>
    <row r="97" spans="5:13" x14ac:dyDescent="0.2">
      <c r="E97" s="24"/>
      <c r="F97" s="25"/>
      <c r="G97" s="25"/>
      <c r="H97" s="24"/>
      <c r="I97" s="26"/>
      <c r="J97" s="26"/>
      <c r="K97" s="26"/>
      <c r="L97" s="26"/>
      <c r="M97" s="26"/>
    </row>
    <row r="98" spans="5:13" x14ac:dyDescent="0.2">
      <c r="E98" s="24"/>
      <c r="F98" s="25"/>
      <c r="G98" s="25"/>
      <c r="H98" s="24"/>
      <c r="I98" s="26"/>
      <c r="J98" s="26"/>
      <c r="K98" s="26"/>
      <c r="L98" s="26"/>
      <c r="M98" s="26"/>
    </row>
    <row r="99" spans="5:13" x14ac:dyDescent="0.2">
      <c r="E99" s="24"/>
      <c r="F99" s="25"/>
      <c r="G99" s="25"/>
      <c r="H99" s="24"/>
      <c r="I99" s="26"/>
      <c r="J99" s="26"/>
      <c r="K99" s="26"/>
      <c r="L99" s="26"/>
      <c r="M99" s="26"/>
    </row>
    <row r="100" spans="5:13" x14ac:dyDescent="0.2">
      <c r="E100" s="24"/>
      <c r="F100" s="25"/>
      <c r="G100" s="25"/>
      <c r="H100" s="24"/>
      <c r="I100" s="26"/>
      <c r="J100" s="26"/>
      <c r="K100" s="26"/>
      <c r="L100" s="26"/>
      <c r="M100" s="26"/>
    </row>
    <row r="101" spans="5:13" x14ac:dyDescent="0.2">
      <c r="E101" s="24"/>
      <c r="F101" s="25"/>
      <c r="G101" s="25"/>
      <c r="H101" s="24"/>
      <c r="I101" s="26"/>
      <c r="J101" s="26"/>
      <c r="K101" s="26"/>
      <c r="L101" s="26"/>
      <c r="M101" s="26"/>
    </row>
    <row r="102" spans="5:13" x14ac:dyDescent="0.2">
      <c r="E102" s="24"/>
      <c r="F102" s="25"/>
      <c r="G102" s="25"/>
      <c r="H102" s="24"/>
      <c r="I102" s="26"/>
      <c r="J102" s="26"/>
      <c r="K102" s="26"/>
      <c r="L102" s="26"/>
      <c r="M102" s="26"/>
    </row>
    <row r="103" spans="5:13" x14ac:dyDescent="0.2">
      <c r="E103" s="24"/>
      <c r="F103" s="25"/>
      <c r="G103" s="25"/>
      <c r="H103" s="24"/>
      <c r="I103" s="26"/>
      <c r="J103" s="26"/>
      <c r="K103" s="26"/>
      <c r="L103" s="26"/>
      <c r="M103" s="26"/>
    </row>
    <row r="104" spans="5:13" x14ac:dyDescent="0.2">
      <c r="E104" s="24"/>
      <c r="F104" s="25"/>
      <c r="G104" s="25"/>
      <c r="H104" s="24"/>
      <c r="I104" s="26"/>
      <c r="J104" s="26"/>
      <c r="K104" s="26"/>
      <c r="L104" s="26"/>
      <c r="M104" s="26"/>
    </row>
    <row r="105" spans="5:13" x14ac:dyDescent="0.2">
      <c r="E105" s="24"/>
      <c r="F105" s="25"/>
      <c r="G105" s="25"/>
      <c r="H105" s="24"/>
      <c r="I105" s="26"/>
      <c r="J105" s="26"/>
      <c r="K105" s="26"/>
      <c r="L105" s="26"/>
      <c r="M105" s="26"/>
    </row>
    <row r="106" spans="5:13" x14ac:dyDescent="0.2">
      <c r="E106" s="24"/>
      <c r="F106" s="25"/>
      <c r="G106" s="25"/>
      <c r="H106" s="24"/>
      <c r="I106" s="26"/>
      <c r="J106" s="26"/>
      <c r="K106" s="26"/>
      <c r="L106" s="26"/>
      <c r="M106" s="26"/>
    </row>
    <row r="107" spans="5:13" x14ac:dyDescent="0.2">
      <c r="E107" s="24"/>
      <c r="F107" s="25"/>
      <c r="G107" s="25"/>
      <c r="H107" s="24"/>
      <c r="I107" s="26"/>
      <c r="J107" s="26"/>
      <c r="K107" s="26"/>
      <c r="L107" s="26"/>
      <c r="M107" s="26"/>
    </row>
    <row r="108" spans="5:13" x14ac:dyDescent="0.2">
      <c r="E108" s="24"/>
      <c r="F108" s="25"/>
      <c r="G108" s="25"/>
      <c r="H108" s="24"/>
      <c r="I108" s="26"/>
      <c r="J108" s="26"/>
      <c r="K108" s="26"/>
      <c r="L108" s="26"/>
      <c r="M108" s="26"/>
    </row>
    <row r="109" spans="5:13" x14ac:dyDescent="0.2">
      <c r="E109" s="24"/>
      <c r="F109" s="25"/>
      <c r="G109" s="25"/>
      <c r="H109" s="24"/>
      <c r="I109" s="26"/>
      <c r="J109" s="26"/>
      <c r="K109" s="26"/>
      <c r="L109" s="26"/>
      <c r="M109" s="26"/>
    </row>
    <row r="110" spans="5:13" x14ac:dyDescent="0.2">
      <c r="E110" s="24"/>
      <c r="F110" s="25"/>
      <c r="G110" s="25"/>
      <c r="H110" s="24"/>
      <c r="I110" s="26"/>
      <c r="J110" s="26"/>
      <c r="K110" s="26"/>
      <c r="L110" s="26"/>
      <c r="M110" s="26"/>
    </row>
    <row r="111" spans="5:13" x14ac:dyDescent="0.2">
      <c r="E111" s="24"/>
      <c r="F111" s="25"/>
      <c r="G111" s="25"/>
      <c r="H111" s="24"/>
      <c r="I111" s="26"/>
      <c r="J111" s="26"/>
      <c r="K111" s="26"/>
      <c r="L111" s="26"/>
      <c r="M111" s="26"/>
    </row>
    <row r="112" spans="5:13" x14ac:dyDescent="0.2">
      <c r="E112" s="24"/>
      <c r="F112" s="25"/>
      <c r="G112" s="25"/>
      <c r="H112" s="24"/>
      <c r="I112" s="26"/>
      <c r="J112" s="26"/>
      <c r="K112" s="26"/>
      <c r="L112" s="26"/>
      <c r="M112" s="26"/>
    </row>
    <row r="113" spans="5:13" x14ac:dyDescent="0.2">
      <c r="E113" s="24"/>
      <c r="F113" s="25"/>
      <c r="G113" s="25"/>
      <c r="H113" s="24"/>
      <c r="I113" s="26"/>
      <c r="J113" s="26"/>
      <c r="K113" s="26"/>
      <c r="L113" s="26"/>
      <c r="M113" s="26"/>
    </row>
    <row r="114" spans="5:13" x14ac:dyDescent="0.2">
      <c r="E114" s="24"/>
      <c r="F114" s="25"/>
      <c r="G114" s="25"/>
      <c r="H114" s="24"/>
      <c r="I114" s="26"/>
      <c r="J114" s="26"/>
      <c r="K114" s="26"/>
      <c r="L114" s="26"/>
      <c r="M114" s="26"/>
    </row>
    <row r="115" spans="5:13" x14ac:dyDescent="0.2">
      <c r="E115" s="24"/>
      <c r="F115" s="25"/>
      <c r="G115" s="25"/>
      <c r="H115" s="24"/>
      <c r="I115" s="26"/>
      <c r="J115" s="26"/>
      <c r="K115" s="26"/>
      <c r="L115" s="26"/>
      <c r="M115" s="26"/>
    </row>
    <row r="116" spans="5:13" x14ac:dyDescent="0.2">
      <c r="E116" s="24"/>
      <c r="F116" s="25"/>
      <c r="G116" s="25"/>
      <c r="H116" s="24"/>
      <c r="I116" s="26"/>
      <c r="J116" s="26"/>
      <c r="K116" s="26"/>
      <c r="L116" s="26"/>
      <c r="M116" s="26"/>
    </row>
    <row r="117" spans="5:13" x14ac:dyDescent="0.2">
      <c r="E117" s="24"/>
      <c r="F117" s="25"/>
      <c r="G117" s="25"/>
      <c r="H117" s="24"/>
      <c r="I117" s="26"/>
      <c r="J117" s="26"/>
      <c r="K117" s="26"/>
      <c r="L117" s="26"/>
      <c r="M117" s="26"/>
    </row>
    <row r="118" spans="5:13" x14ac:dyDescent="0.2">
      <c r="E118" s="24"/>
      <c r="F118" s="25"/>
      <c r="G118" s="25"/>
      <c r="H118" s="24"/>
      <c r="I118" s="26"/>
      <c r="J118" s="26"/>
      <c r="K118" s="26"/>
      <c r="L118" s="26"/>
      <c r="M118" s="26"/>
    </row>
    <row r="119" spans="5:13" x14ac:dyDescent="0.2">
      <c r="E119" s="24"/>
      <c r="F119" s="25"/>
      <c r="G119" s="25"/>
      <c r="H119" s="24"/>
      <c r="I119" s="26"/>
      <c r="J119" s="26"/>
      <c r="K119" s="26"/>
      <c r="L119" s="26"/>
      <c r="M119" s="26"/>
    </row>
    <row r="120" spans="5:13" x14ac:dyDescent="0.2">
      <c r="E120" s="24"/>
      <c r="F120" s="25"/>
      <c r="G120" s="25"/>
      <c r="H120" s="24"/>
      <c r="I120" s="26"/>
      <c r="J120" s="26"/>
      <c r="K120" s="26"/>
      <c r="L120" s="26"/>
      <c r="M120" s="26"/>
    </row>
    <row r="121" spans="5:13" x14ac:dyDescent="0.2">
      <c r="E121" s="24"/>
      <c r="F121" s="25"/>
      <c r="G121" s="25"/>
      <c r="H121" s="24"/>
      <c r="I121" s="26"/>
      <c r="J121" s="26"/>
      <c r="K121" s="26"/>
      <c r="L121" s="26"/>
      <c r="M121" s="26"/>
    </row>
    <row r="122" spans="5:13" x14ac:dyDescent="0.2">
      <c r="E122" s="24"/>
      <c r="F122" s="25"/>
      <c r="G122" s="25"/>
      <c r="H122" s="24"/>
      <c r="I122" s="26"/>
      <c r="J122" s="26"/>
      <c r="K122" s="26"/>
      <c r="L122" s="26"/>
      <c r="M122" s="26"/>
    </row>
    <row r="123" spans="5:13" x14ac:dyDescent="0.2">
      <c r="E123" s="24"/>
      <c r="F123" s="25"/>
      <c r="G123" s="25"/>
      <c r="H123" s="24"/>
      <c r="I123" s="26"/>
      <c r="J123" s="26"/>
      <c r="K123" s="26"/>
      <c r="L123" s="26"/>
      <c r="M123" s="26"/>
    </row>
    <row r="124" spans="5:13" x14ac:dyDescent="0.2">
      <c r="E124" s="24"/>
      <c r="F124" s="25"/>
      <c r="G124" s="25"/>
      <c r="H124" s="24"/>
      <c r="I124" s="26"/>
      <c r="J124" s="26"/>
      <c r="K124" s="26"/>
      <c r="L124" s="26"/>
      <c r="M124" s="26"/>
    </row>
    <row r="125" spans="5:13" x14ac:dyDescent="0.2">
      <c r="E125" s="24"/>
      <c r="F125" s="25"/>
      <c r="G125" s="25"/>
      <c r="H125" s="24"/>
      <c r="I125" s="26"/>
      <c r="J125" s="26"/>
      <c r="K125" s="26"/>
      <c r="L125" s="26"/>
      <c r="M125" s="26"/>
    </row>
    <row r="126" spans="5:13" x14ac:dyDescent="0.2">
      <c r="E126" s="24"/>
      <c r="F126" s="25"/>
      <c r="G126" s="25"/>
      <c r="H126" s="24"/>
      <c r="I126" s="26"/>
      <c r="J126" s="26"/>
      <c r="K126" s="26"/>
      <c r="L126" s="26"/>
      <c r="M126" s="26"/>
    </row>
    <row r="127" spans="5:13" x14ac:dyDescent="0.2">
      <c r="E127" s="24"/>
      <c r="F127" s="25"/>
      <c r="G127" s="25"/>
      <c r="H127" s="24"/>
      <c r="I127" s="26"/>
      <c r="J127" s="26"/>
      <c r="K127" s="26"/>
      <c r="L127" s="26"/>
      <c r="M127" s="26"/>
    </row>
    <row r="128" spans="5:13" x14ac:dyDescent="0.2">
      <c r="E128" s="24"/>
      <c r="F128" s="25"/>
      <c r="G128" s="25"/>
      <c r="H128" s="24"/>
      <c r="I128" s="26"/>
      <c r="J128" s="26"/>
      <c r="K128" s="26"/>
      <c r="L128" s="26"/>
      <c r="M128" s="26"/>
    </row>
    <row r="129" spans="5:13" x14ac:dyDescent="0.2">
      <c r="E129" s="24"/>
      <c r="F129" s="25"/>
      <c r="G129" s="25"/>
      <c r="H129" s="24"/>
      <c r="I129" s="26"/>
      <c r="J129" s="26"/>
      <c r="K129" s="26"/>
      <c r="L129" s="26"/>
      <c r="M129" s="26"/>
    </row>
    <row r="130" spans="5:13" x14ac:dyDescent="0.2">
      <c r="E130" s="24"/>
      <c r="F130" s="25"/>
      <c r="G130" s="25"/>
      <c r="H130" s="24"/>
      <c r="I130" s="26"/>
      <c r="J130" s="26"/>
      <c r="K130" s="26"/>
      <c r="L130" s="26"/>
      <c r="M130" s="26"/>
    </row>
    <row r="131" spans="5:13" x14ac:dyDescent="0.2">
      <c r="E131" s="24"/>
      <c r="F131" s="25"/>
      <c r="G131" s="25"/>
      <c r="H131" s="24"/>
      <c r="I131" s="26"/>
      <c r="J131" s="26"/>
      <c r="K131" s="26"/>
      <c r="L131" s="26"/>
      <c r="M131" s="26"/>
    </row>
    <row r="132" spans="5:13" x14ac:dyDescent="0.2">
      <c r="E132" s="24"/>
      <c r="F132" s="25"/>
      <c r="G132" s="25"/>
      <c r="H132" s="24"/>
      <c r="I132" s="26"/>
      <c r="J132" s="26"/>
      <c r="K132" s="26"/>
      <c r="L132" s="26"/>
      <c r="M132" s="26"/>
    </row>
    <row r="133" spans="5:13" x14ac:dyDescent="0.2">
      <c r="E133" s="24"/>
      <c r="F133" s="25"/>
      <c r="G133" s="25"/>
      <c r="H133" s="24"/>
      <c r="I133" s="26"/>
      <c r="J133" s="26"/>
      <c r="K133" s="26"/>
      <c r="L133" s="26"/>
      <c r="M133" s="26"/>
    </row>
    <row r="134" spans="5:13" x14ac:dyDescent="0.2">
      <c r="E134" s="24"/>
      <c r="F134" s="25"/>
      <c r="G134" s="25"/>
      <c r="H134" s="24"/>
      <c r="I134" s="26"/>
      <c r="J134" s="26"/>
      <c r="K134" s="26"/>
      <c r="L134" s="26"/>
      <c r="M134" s="26"/>
    </row>
    <row r="135" spans="5:13" x14ac:dyDescent="0.2">
      <c r="E135" s="24"/>
      <c r="F135" s="25"/>
      <c r="G135" s="25"/>
      <c r="H135" s="24"/>
      <c r="I135" s="26"/>
      <c r="J135" s="26"/>
      <c r="K135" s="26"/>
      <c r="L135" s="26"/>
      <c r="M135" s="26"/>
    </row>
    <row r="136" spans="5:13" x14ac:dyDescent="0.2">
      <c r="E136" s="24"/>
      <c r="F136" s="25"/>
      <c r="G136" s="25"/>
      <c r="H136" s="24"/>
      <c r="I136" s="26"/>
      <c r="J136" s="26"/>
      <c r="K136" s="26"/>
      <c r="L136" s="26"/>
      <c r="M136" s="26"/>
    </row>
    <row r="137" spans="5:13" x14ac:dyDescent="0.2">
      <c r="E137" s="24"/>
      <c r="F137" s="25"/>
      <c r="G137" s="25"/>
      <c r="H137" s="24"/>
      <c r="I137" s="26"/>
      <c r="J137" s="26"/>
      <c r="K137" s="26"/>
      <c r="L137" s="26"/>
      <c r="M137" s="26"/>
    </row>
    <row r="138" spans="5:13" x14ac:dyDescent="0.2">
      <c r="E138" s="24"/>
      <c r="F138" s="25"/>
      <c r="G138" s="25"/>
      <c r="H138" s="24"/>
      <c r="I138" s="26"/>
      <c r="J138" s="26"/>
      <c r="K138" s="26"/>
      <c r="L138" s="26"/>
      <c r="M138" s="26"/>
    </row>
    <row r="139" spans="5:13" x14ac:dyDescent="0.2">
      <c r="E139" s="24"/>
      <c r="F139" s="25"/>
      <c r="G139" s="25"/>
      <c r="H139" s="24"/>
      <c r="I139" s="26"/>
      <c r="J139" s="26"/>
      <c r="K139" s="26"/>
      <c r="L139" s="26"/>
      <c r="M139" s="26"/>
    </row>
    <row r="140" spans="5:13" x14ac:dyDescent="0.2">
      <c r="E140" s="24"/>
      <c r="F140" s="25"/>
      <c r="G140" s="25"/>
      <c r="H140" s="24"/>
      <c r="I140" s="26"/>
      <c r="J140" s="26"/>
      <c r="K140" s="26"/>
      <c r="L140" s="26"/>
      <c r="M140" s="26"/>
    </row>
    <row r="141" spans="5:13" x14ac:dyDescent="0.2">
      <c r="E141" s="24"/>
      <c r="F141" s="25"/>
      <c r="G141" s="25"/>
      <c r="H141" s="24"/>
      <c r="I141" s="26"/>
      <c r="J141" s="26"/>
      <c r="K141" s="26"/>
      <c r="L141" s="26"/>
      <c r="M141" s="26"/>
    </row>
    <row r="142" spans="5:13" x14ac:dyDescent="0.2">
      <c r="E142" s="24"/>
      <c r="F142" s="25"/>
      <c r="G142" s="25"/>
      <c r="H142" s="24"/>
      <c r="I142" s="26"/>
      <c r="J142" s="26"/>
      <c r="K142" s="26"/>
      <c r="L142" s="26"/>
      <c r="M142" s="26"/>
    </row>
    <row r="143" spans="5:13" x14ac:dyDescent="0.2">
      <c r="E143" s="24"/>
      <c r="F143" s="25"/>
      <c r="G143" s="25"/>
      <c r="H143" s="24"/>
      <c r="I143" s="26"/>
      <c r="J143" s="26"/>
      <c r="K143" s="26"/>
      <c r="L143" s="26"/>
      <c r="M143" s="26"/>
    </row>
    <row r="144" spans="5:13" x14ac:dyDescent="0.2">
      <c r="E144" s="24"/>
      <c r="F144" s="25"/>
      <c r="G144" s="25"/>
      <c r="H144" s="24"/>
      <c r="I144" s="26"/>
      <c r="J144" s="26"/>
      <c r="K144" s="26"/>
      <c r="L144" s="26"/>
      <c r="M144" s="26"/>
    </row>
    <row r="145" spans="5:13" x14ac:dyDescent="0.2">
      <c r="E145" s="24"/>
      <c r="F145" s="25"/>
      <c r="G145" s="25"/>
      <c r="H145" s="24"/>
      <c r="I145" s="26"/>
      <c r="J145" s="26"/>
      <c r="K145" s="26"/>
      <c r="L145" s="26"/>
      <c r="M145" s="26"/>
    </row>
    <row r="146" spans="5:13" x14ac:dyDescent="0.2">
      <c r="E146" s="24"/>
      <c r="F146" s="25"/>
      <c r="G146" s="25"/>
      <c r="H146" s="24"/>
      <c r="I146" s="26"/>
      <c r="J146" s="26"/>
      <c r="K146" s="26"/>
      <c r="L146" s="26"/>
      <c r="M146" s="26"/>
    </row>
    <row r="147" spans="5:13" x14ac:dyDescent="0.2">
      <c r="E147" s="24"/>
      <c r="F147" s="25"/>
      <c r="G147" s="25"/>
      <c r="H147" s="24"/>
      <c r="I147" s="26"/>
      <c r="J147" s="26"/>
      <c r="K147" s="26"/>
      <c r="L147" s="26"/>
      <c r="M147" s="26"/>
    </row>
    <row r="148" spans="5:13" x14ac:dyDescent="0.2">
      <c r="E148" s="24"/>
      <c r="F148" s="25"/>
      <c r="G148" s="25"/>
      <c r="H148" s="24"/>
      <c r="I148" s="26"/>
      <c r="J148" s="26"/>
      <c r="K148" s="26"/>
      <c r="L148" s="26"/>
      <c r="M148" s="26"/>
    </row>
    <row r="149" spans="5:13" ht="33" customHeight="1" x14ac:dyDescent="0.2">
      <c r="E149" s="24"/>
      <c r="F149" s="25"/>
      <c r="G149" s="25"/>
      <c r="H149" s="24"/>
      <c r="I149" s="26"/>
      <c r="J149" s="26"/>
      <c r="K149" s="26"/>
      <c r="L149" s="26"/>
      <c r="M149" s="26"/>
    </row>
    <row r="150" spans="5:13" x14ac:dyDescent="0.2">
      <c r="E150" s="24"/>
      <c r="F150" s="25"/>
      <c r="G150" s="25"/>
      <c r="H150" s="24"/>
      <c r="I150" s="26"/>
      <c r="J150" s="26"/>
      <c r="K150" s="26"/>
      <c r="L150" s="26"/>
      <c r="M150" s="26"/>
    </row>
    <row r="151" spans="5:13" x14ac:dyDescent="0.2">
      <c r="E151" s="24"/>
      <c r="F151" s="25"/>
      <c r="G151" s="25"/>
      <c r="H151" s="24"/>
      <c r="I151" s="26"/>
      <c r="J151" s="26"/>
      <c r="K151" s="26"/>
      <c r="L151" s="26"/>
      <c r="M151" s="26"/>
    </row>
    <row r="152" spans="5:13" x14ac:dyDescent="0.2">
      <c r="E152" s="24"/>
      <c r="F152" s="25"/>
      <c r="G152" s="25"/>
      <c r="H152" s="24"/>
      <c r="I152" s="26"/>
      <c r="J152" s="26"/>
      <c r="K152" s="26"/>
      <c r="L152" s="26"/>
      <c r="M152" s="26"/>
    </row>
    <row r="153" spans="5:13" x14ac:dyDescent="0.2">
      <c r="F153" s="25"/>
      <c r="G153" s="25"/>
      <c r="H153" s="24"/>
      <c r="I153" s="26"/>
      <c r="J153" s="26"/>
      <c r="K153" s="26"/>
      <c r="L153" s="26"/>
      <c r="M153" s="26"/>
    </row>
    <row r="154" spans="5:13" x14ac:dyDescent="0.2">
      <c r="E154" s="18"/>
      <c r="F154" s="18"/>
      <c r="G154" s="18"/>
      <c r="H154" s="18"/>
      <c r="I154" s="18"/>
      <c r="J154" s="18"/>
      <c r="K154" s="30"/>
      <c r="L154" s="30"/>
      <c r="M154" s="30"/>
    </row>
    <row r="155" spans="5:13" x14ac:dyDescent="0.2"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5:13" x14ac:dyDescent="0.2"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5:13" x14ac:dyDescent="0.2"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5:13" x14ac:dyDescent="0.2"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5:13" x14ac:dyDescent="0.2">
      <c r="E159" s="18"/>
      <c r="F159" s="18"/>
      <c r="G159" s="18"/>
      <c r="H159" s="18"/>
      <c r="I159" s="18"/>
      <c r="J159" s="18"/>
      <c r="K159" s="19"/>
      <c r="L159" s="18"/>
      <c r="M159" s="18"/>
    </row>
    <row r="160" spans="5:13" x14ac:dyDescent="0.2"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5:13" x14ac:dyDescent="0.2"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5:13" x14ac:dyDescent="0.2"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5:13" x14ac:dyDescent="0.2"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5:13" x14ac:dyDescent="0.2"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5:13" x14ac:dyDescent="0.2"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5:13" x14ac:dyDescent="0.2"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5:13" x14ac:dyDescent="0.2">
      <c r="E167" s="18"/>
      <c r="F167" s="18"/>
      <c r="G167" s="18"/>
      <c r="H167" s="18"/>
      <c r="I167" s="18"/>
      <c r="J167" s="18"/>
      <c r="K167" s="18"/>
      <c r="L167" s="18"/>
      <c r="M167" s="18"/>
    </row>
  </sheetData>
  <mergeCells count="5">
    <mergeCell ref="B7:B8"/>
    <mergeCell ref="C2:D2"/>
    <mergeCell ref="C4:D4"/>
    <mergeCell ref="C5:D5"/>
    <mergeCell ref="C7:C8"/>
  </mergeCells>
  <pageMargins left="0.86614173228346458" right="0.31496062992125984" top="0.51181102362204722" bottom="0.55118110236220474" header="0.43307086614173229" footer="0.39370078740157483"/>
  <pageSetup paperSize="9" scale="97" fitToHeight="6" orientation="portrait" r:id="rId1"/>
  <headerFooter alignWithMargins="0"/>
  <rowBreaks count="2" manualBreakCount="2">
    <brk id="52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расходы</vt:lpstr>
      <vt:lpstr>доходы по платн.деят.</vt:lpstr>
      <vt:lpstr>'доходы по платн.деят.'!Заголовки_для_печати</vt:lpstr>
      <vt:lpstr>расходы!Заголовки_для_печати</vt:lpstr>
      <vt:lpstr>'доходы по платн.деят.'!Область_печати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2019-01-10T05:30:07Z</cp:lastPrinted>
  <dcterms:created xsi:type="dcterms:W3CDTF">2017-12-08T07:56:15Z</dcterms:created>
  <dcterms:modified xsi:type="dcterms:W3CDTF">2019-01-10T09:12:31Z</dcterms:modified>
</cp:coreProperties>
</file>